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MUK-SVFS01\FileServer\市民サービス部\高齢介護課\　05 総合事業\　★02　介護予防・生活支援サービス事業\★03 単価設定・利用者負担（利用料）\01　サービスコード表・サービスマスタ\00 最新サービスコード表・サービスマスタ\01 全サービス\"/>
    </mc:Choice>
  </mc:AlternateContent>
  <bookViews>
    <workbookView xWindow="0" yWindow="0" windowWidth="20490" windowHeight="7725"/>
  </bookViews>
  <sheets>
    <sheet name="1" sheetId="1" r:id="rId1"/>
    <sheet name="2" sheetId="2" r:id="rId2"/>
    <sheet name="3" sheetId="3" r:id="rId3"/>
    <sheet name="4-1" sheetId="5" r:id="rId4"/>
    <sheet name="4-2" sheetId="6" r:id="rId5"/>
    <sheet name="4-3" sheetId="8" r:id="rId6"/>
    <sheet name="5" sheetId="7" r:id="rId7"/>
  </sheets>
  <definedNames>
    <definedName name="_xlnm._FilterDatabase" localSheetId="3" hidden="1">'4-1'!$A$3:$K$3</definedName>
    <definedName name="_xlnm._FilterDatabase" localSheetId="4" hidden="1">'4-2'!$A$3:$K$3</definedName>
    <definedName name="_xlnm._FilterDatabase" localSheetId="5" hidden="1">'4-3'!$A$3:$K$3</definedName>
    <definedName name="_xlnm.Print_Area" localSheetId="0">'1'!$A$1:$I$33</definedName>
    <definedName name="_xlnm.Print_Area" localSheetId="1">'2'!$A$1:$I$26</definedName>
    <definedName name="_xlnm.Print_Area" localSheetId="2">'3'!$A$1:$K$100</definedName>
    <definedName name="_xlnm.Print_Area" localSheetId="3">'4-1'!$A$1:$K$94</definedName>
    <definedName name="_xlnm.Print_Area" localSheetId="4">'4-2'!$A$1:$K$94</definedName>
    <definedName name="_xlnm.Print_Area" localSheetId="5">'4-3'!$A$1:$K$94</definedName>
    <definedName name="_xlnm.Print_Area" localSheetId="6">'5'!$A$1:$K$6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5" l="1"/>
  <c r="J44" i="5"/>
  <c r="H22" i="2" l="1"/>
  <c r="H21" i="2"/>
  <c r="H20" i="2"/>
  <c r="H19" i="2"/>
  <c r="H18" i="2"/>
  <c r="H17" i="2"/>
  <c r="H15" i="2"/>
  <c r="H13" i="2"/>
  <c r="H11" i="2"/>
  <c r="H9" i="2"/>
  <c r="H7" i="2"/>
  <c r="H5" i="2"/>
  <c r="J94" i="8"/>
  <c r="J93" i="8"/>
  <c r="J92" i="8"/>
  <c r="J91" i="8"/>
  <c r="J90" i="8"/>
  <c r="J89" i="8"/>
  <c r="J88" i="8"/>
  <c r="J64" i="8"/>
  <c r="J60" i="8"/>
  <c r="J56" i="8"/>
  <c r="J55" i="8"/>
  <c r="J63" i="8" s="1"/>
  <c r="J54" i="8"/>
  <c r="J62" i="8" s="1"/>
  <c r="J53" i="8"/>
  <c r="J61" i="8" s="1"/>
  <c r="J52" i="8"/>
  <c r="J51" i="8"/>
  <c r="J59" i="8" s="1"/>
  <c r="J50" i="8"/>
  <c r="J58" i="8" s="1"/>
  <c r="J49" i="8"/>
  <c r="J57" i="8" s="1"/>
  <c r="J94" i="6"/>
  <c r="J93" i="6"/>
  <c r="J92" i="6"/>
  <c r="J91" i="6"/>
  <c r="J92" i="5"/>
  <c r="J91" i="5"/>
  <c r="J90" i="6"/>
  <c r="J89" i="6"/>
  <c r="J88" i="6"/>
  <c r="J56" i="6"/>
  <c r="J64" i="6" s="1"/>
  <c r="J55" i="6"/>
  <c r="J63" i="6" s="1"/>
  <c r="J54" i="6"/>
  <c r="J62" i="6" s="1"/>
  <c r="J53" i="6"/>
  <c r="J61" i="6" s="1"/>
  <c r="J52" i="6"/>
  <c r="J60" i="6" s="1"/>
  <c r="J51" i="6"/>
  <c r="J59" i="6" s="1"/>
  <c r="J50" i="6"/>
  <c r="J58" i="6" s="1"/>
  <c r="J49" i="6"/>
  <c r="I49" i="6" s="1"/>
  <c r="I19" i="8"/>
  <c r="I18" i="8"/>
  <c r="I17" i="8"/>
  <c r="I16" i="8"/>
  <c r="I15" i="8"/>
  <c r="I14" i="8"/>
  <c r="I13" i="8"/>
  <c r="I12" i="8"/>
  <c r="I19" i="6"/>
  <c r="I18" i="6"/>
  <c r="I17" i="6"/>
  <c r="I16" i="6"/>
  <c r="I15" i="6"/>
  <c r="I14" i="6"/>
  <c r="I13" i="6"/>
  <c r="I12" i="6"/>
  <c r="J56" i="5"/>
  <c r="J64" i="5" s="1"/>
  <c r="J55" i="5"/>
  <c r="J63" i="5" s="1"/>
  <c r="J54" i="5"/>
  <c r="J62" i="5" s="1"/>
  <c r="J53" i="5"/>
  <c r="J61" i="5" s="1"/>
  <c r="J52" i="5"/>
  <c r="J60" i="5" s="1"/>
  <c r="J51" i="5"/>
  <c r="J59" i="5" s="1"/>
  <c r="J50" i="5"/>
  <c r="J58" i="5" s="1"/>
  <c r="J49" i="5"/>
  <c r="I49" i="5" s="1"/>
  <c r="H57" i="5" s="1"/>
  <c r="J94" i="5"/>
  <c r="J93" i="5"/>
  <c r="J90" i="5"/>
  <c r="J89" i="5"/>
  <c r="J88" i="5"/>
  <c r="J38" i="5"/>
  <c r="J37" i="5"/>
  <c r="J36" i="5"/>
  <c r="J35" i="5"/>
  <c r="J34" i="5"/>
  <c r="J33" i="5"/>
  <c r="J32" i="5"/>
  <c r="J31" i="5"/>
  <c r="J30" i="5"/>
  <c r="J29" i="5"/>
  <c r="J28" i="5"/>
  <c r="J27" i="5"/>
  <c r="J26" i="5"/>
  <c r="J25" i="5"/>
  <c r="J24" i="5"/>
  <c r="J23" i="5"/>
  <c r="J48" i="3"/>
  <c r="J47" i="3"/>
  <c r="J44" i="3"/>
  <c r="J43" i="3"/>
  <c r="H45" i="3"/>
  <c r="H46" i="3"/>
  <c r="H48" i="3"/>
  <c r="H47" i="3"/>
  <c r="H41" i="3"/>
  <c r="H42" i="3"/>
  <c r="H44" i="3"/>
  <c r="H43" i="3"/>
  <c r="J40" i="3"/>
  <c r="J39" i="3"/>
  <c r="J33" i="3"/>
  <c r="J21" i="3"/>
  <c r="J57" i="6" l="1"/>
  <c r="J39" i="5"/>
  <c r="J57" i="5"/>
  <c r="I40" i="3"/>
  <c r="I39" i="3"/>
  <c r="J28" i="3"/>
  <c r="H18" i="3" l="1"/>
  <c r="I51" i="8" l="1"/>
  <c r="H59" i="8" s="1"/>
  <c r="I49" i="8"/>
  <c r="H57" i="8" s="1"/>
  <c r="J38" i="8"/>
  <c r="H38" i="8"/>
  <c r="J37" i="8"/>
  <c r="H37" i="8"/>
  <c r="J36" i="8"/>
  <c r="H36" i="8"/>
  <c r="J35" i="8"/>
  <c r="H35" i="8"/>
  <c r="J34" i="8"/>
  <c r="H34" i="8"/>
  <c r="J33" i="8"/>
  <c r="H33" i="8"/>
  <c r="J32" i="8"/>
  <c r="H32" i="8"/>
  <c r="J31" i="8"/>
  <c r="H31" i="8"/>
  <c r="J30" i="8"/>
  <c r="H30" i="8"/>
  <c r="J29" i="8"/>
  <c r="H29" i="8"/>
  <c r="J28" i="8"/>
  <c r="H28" i="8"/>
  <c r="J27" i="8"/>
  <c r="H27" i="8"/>
  <c r="J26" i="8"/>
  <c r="H26" i="8"/>
  <c r="J25" i="8"/>
  <c r="H25" i="8"/>
  <c r="J24" i="8"/>
  <c r="H24" i="8"/>
  <c r="J23" i="8"/>
  <c r="H23" i="8"/>
  <c r="J44" i="8" l="1"/>
  <c r="J45" i="8"/>
  <c r="J39" i="8"/>
  <c r="I55" i="8"/>
  <c r="H63" i="8" s="1"/>
  <c r="I53" i="8"/>
  <c r="H61" i="8" s="1"/>
  <c r="I50" i="8"/>
  <c r="H58" i="8" s="1"/>
  <c r="I52" i="8"/>
  <c r="H60" i="8" s="1"/>
  <c r="I54" i="8"/>
  <c r="H62" i="8" s="1"/>
  <c r="I56" i="8"/>
  <c r="H64" i="8" s="1"/>
  <c r="J40" i="8"/>
  <c r="J41" i="8"/>
  <c r="J43" i="8" l="1"/>
  <c r="J42" i="8"/>
  <c r="I53" i="6"/>
  <c r="H61" i="6" s="1"/>
  <c r="J38" i="6"/>
  <c r="J37" i="6"/>
  <c r="J36" i="6"/>
  <c r="J35" i="6"/>
  <c r="J34" i="6"/>
  <c r="J33" i="6"/>
  <c r="J32" i="6"/>
  <c r="J31" i="6"/>
  <c r="J30" i="6"/>
  <c r="J29" i="6"/>
  <c r="J28" i="6"/>
  <c r="H28" i="6"/>
  <c r="J27" i="6"/>
  <c r="J26" i="6"/>
  <c r="H26" i="6"/>
  <c r="J25" i="6"/>
  <c r="J24" i="6"/>
  <c r="H24" i="6"/>
  <c r="H23" i="6"/>
  <c r="H38" i="6"/>
  <c r="H37" i="6"/>
  <c r="H36" i="6"/>
  <c r="H35" i="6"/>
  <c r="H34" i="6"/>
  <c r="H33" i="6"/>
  <c r="H32" i="6"/>
  <c r="H31" i="6"/>
  <c r="H30" i="6"/>
  <c r="H29" i="6"/>
  <c r="H27" i="6"/>
  <c r="H25" i="6"/>
  <c r="J23" i="6"/>
  <c r="I53" i="5"/>
  <c r="H61" i="5" s="1"/>
  <c r="H28" i="5"/>
  <c r="H26" i="5"/>
  <c r="H24" i="5"/>
  <c r="H23" i="5"/>
  <c r="I19" i="5"/>
  <c r="H38" i="5" s="1"/>
  <c r="I18" i="5"/>
  <c r="H37" i="5" s="1"/>
  <c r="I17" i="5"/>
  <c r="H36" i="5" s="1"/>
  <c r="I16" i="5"/>
  <c r="H35" i="5" s="1"/>
  <c r="I15" i="5"/>
  <c r="H34" i="5" s="1"/>
  <c r="I14" i="5"/>
  <c r="H33" i="5" s="1"/>
  <c r="I13" i="5"/>
  <c r="H32" i="5" s="1"/>
  <c r="I12" i="5"/>
  <c r="H31" i="5" s="1"/>
  <c r="H30" i="5"/>
  <c r="H29" i="5"/>
  <c r="H27" i="5"/>
  <c r="H25" i="5"/>
  <c r="J22" i="3"/>
  <c r="J32" i="3"/>
  <c r="J18" i="3"/>
  <c r="J29" i="3" s="1"/>
  <c r="J17" i="3"/>
  <c r="H22" i="3"/>
  <c r="H33" i="3" s="1"/>
  <c r="H21" i="3"/>
  <c r="H32" i="3" s="1"/>
  <c r="H29" i="3"/>
  <c r="H17" i="3"/>
  <c r="H28" i="3" s="1"/>
  <c r="J44" i="6" l="1"/>
  <c r="J45" i="6"/>
  <c r="J39" i="6"/>
  <c r="J40" i="6"/>
  <c r="J41" i="6"/>
  <c r="I51" i="5"/>
  <c r="H59" i="5" s="1"/>
  <c r="I56" i="5"/>
  <c r="H64" i="5" s="1"/>
  <c r="I52" i="5"/>
  <c r="H60" i="5" s="1"/>
  <c r="I55" i="5"/>
  <c r="H63" i="5" s="1"/>
  <c r="I55" i="6"/>
  <c r="H63" i="6" s="1"/>
  <c r="I56" i="6"/>
  <c r="H64" i="6" s="1"/>
  <c r="I52" i="6"/>
  <c r="H60" i="6" s="1"/>
  <c r="I51" i="6"/>
  <c r="H59" i="6" s="1"/>
  <c r="J40" i="5"/>
  <c r="J41" i="5"/>
  <c r="I50" i="5"/>
  <c r="H58" i="5" s="1"/>
  <c r="I54" i="5"/>
  <c r="H62" i="5" s="1"/>
  <c r="I50" i="6"/>
  <c r="H58" i="6" s="1"/>
  <c r="I54" i="6"/>
  <c r="H62" i="6" s="1"/>
  <c r="J42" i="6" l="1"/>
  <c r="J43" i="6"/>
  <c r="H57" i="6"/>
  <c r="J42" i="5"/>
  <c r="J43" i="5"/>
</calcChain>
</file>

<file path=xl/sharedStrings.xml><?xml version="1.0" encoding="utf-8"?>
<sst xmlns="http://schemas.openxmlformats.org/spreadsheetml/2006/main" count="1751" uniqueCount="713">
  <si>
    <t>サービスコード</t>
    <phoneticPr fontId="2"/>
  </si>
  <si>
    <t>サービス内容略称</t>
    <rPh sb="4" eb="6">
      <t>ナイヨウ</t>
    </rPh>
    <rPh sb="6" eb="8">
      <t>リャクショウ</t>
    </rPh>
    <phoneticPr fontId="2"/>
  </si>
  <si>
    <t>算定項目</t>
    <rPh sb="0" eb="2">
      <t>サンテイ</t>
    </rPh>
    <rPh sb="2" eb="4">
      <t>コウモク</t>
    </rPh>
    <phoneticPr fontId="2"/>
  </si>
  <si>
    <t>合成
単位数</t>
    <rPh sb="0" eb="2">
      <t>ゴウセイ</t>
    </rPh>
    <rPh sb="3" eb="5">
      <t>タンイ</t>
    </rPh>
    <rPh sb="5" eb="6">
      <t>スウ</t>
    </rPh>
    <phoneticPr fontId="2"/>
  </si>
  <si>
    <t>算定単位</t>
    <rPh sb="0" eb="2">
      <t>サンテイ</t>
    </rPh>
    <rPh sb="2" eb="4">
      <t>タンイ</t>
    </rPh>
    <phoneticPr fontId="2"/>
  </si>
  <si>
    <t>種類</t>
    <rPh sb="0" eb="2">
      <t>シュルイ</t>
    </rPh>
    <phoneticPr fontId="2"/>
  </si>
  <si>
    <t>項目</t>
    <rPh sb="0" eb="2">
      <t>コウモク</t>
    </rPh>
    <phoneticPr fontId="2"/>
  </si>
  <si>
    <t>Ａ２</t>
    <phoneticPr fontId="2"/>
  </si>
  <si>
    <t>1月につき</t>
    <rPh sb="1" eb="2">
      <t>ツキ</t>
    </rPh>
    <phoneticPr fontId="2"/>
  </si>
  <si>
    <t>Ａ２</t>
    <phoneticPr fontId="2"/>
  </si>
  <si>
    <t>Ａ２</t>
    <phoneticPr fontId="2"/>
  </si>
  <si>
    <t>1日につき</t>
    <rPh sb="1" eb="2">
      <t>ニチ</t>
    </rPh>
    <phoneticPr fontId="2"/>
  </si>
  <si>
    <t>Ａ２</t>
    <phoneticPr fontId="2"/>
  </si>
  <si>
    <t>Ａ２</t>
    <phoneticPr fontId="2"/>
  </si>
  <si>
    <t>1回につき</t>
    <rPh sb="1" eb="2">
      <t>カイ</t>
    </rPh>
    <phoneticPr fontId="2"/>
  </si>
  <si>
    <t>Ａ２</t>
    <phoneticPr fontId="2"/>
  </si>
  <si>
    <t>Ａ２</t>
    <phoneticPr fontId="2"/>
  </si>
  <si>
    <t>リ　生活機能向上連携加算　　　　　　　　　　　　　　　　　　　　　　　　　　　　　　　　　　　　　　　　　　　　　 　　　　　　　　　　　　　　　100単位加算</t>
    <rPh sb="2" eb="4">
      <t>セイカツ</t>
    </rPh>
    <rPh sb="4" eb="6">
      <t>キノウ</t>
    </rPh>
    <rPh sb="6" eb="8">
      <t>コウジョウ</t>
    </rPh>
    <rPh sb="8" eb="10">
      <t>レンケイ</t>
    </rPh>
    <rPh sb="10" eb="12">
      <t>カサン</t>
    </rPh>
    <rPh sb="76" eb="78">
      <t>タンイ</t>
    </rPh>
    <rPh sb="78" eb="80">
      <t>カサン</t>
    </rPh>
    <phoneticPr fontId="2"/>
  </si>
  <si>
    <t>ヌ　介護職員処遇改善加算</t>
    <rPh sb="2" eb="4">
      <t>カイゴ</t>
    </rPh>
    <rPh sb="4" eb="6">
      <t>ショクイン</t>
    </rPh>
    <rPh sb="6" eb="8">
      <t>ショグウ</t>
    </rPh>
    <rPh sb="8" eb="10">
      <t>カイゼン</t>
    </rPh>
    <rPh sb="10" eb="12">
      <t>カサン</t>
    </rPh>
    <phoneticPr fontId="2"/>
  </si>
  <si>
    <t>(1)介護職員処遇改善加算(Ⅰ)　　　　　　　　　　　　　　　　　　　　　　所定単位数の137/1000　加算</t>
    <rPh sb="3" eb="5">
      <t>カイゴ</t>
    </rPh>
    <rPh sb="5" eb="7">
      <t>ショクイン</t>
    </rPh>
    <rPh sb="7" eb="9">
      <t>ショグウ</t>
    </rPh>
    <rPh sb="9" eb="11">
      <t>カイゼン</t>
    </rPh>
    <rPh sb="11" eb="13">
      <t>カサン</t>
    </rPh>
    <rPh sb="38" eb="40">
      <t>ショテイ</t>
    </rPh>
    <rPh sb="40" eb="43">
      <t>タンイスウ</t>
    </rPh>
    <rPh sb="53" eb="55">
      <t>カサン</t>
    </rPh>
    <phoneticPr fontId="2"/>
  </si>
  <si>
    <t>(2)介護職員処遇改善加算(Ⅱ)　　　　　　　　　　　　　　　　　　　　　　所定単位数の100/1000　加算</t>
    <rPh sb="3" eb="5">
      <t>カイゴ</t>
    </rPh>
    <rPh sb="5" eb="7">
      <t>ショクイン</t>
    </rPh>
    <rPh sb="7" eb="9">
      <t>ショグウ</t>
    </rPh>
    <rPh sb="9" eb="11">
      <t>カイゼン</t>
    </rPh>
    <rPh sb="11" eb="13">
      <t>カサン</t>
    </rPh>
    <rPh sb="38" eb="40">
      <t>ショテイ</t>
    </rPh>
    <rPh sb="40" eb="43">
      <t>タンイスウ</t>
    </rPh>
    <rPh sb="53" eb="55">
      <t>カサン</t>
    </rPh>
    <phoneticPr fontId="2"/>
  </si>
  <si>
    <t>(3)介護職員処遇改善加算(Ⅲ)　　　　　　　　　　　　　　　　　　　　　　所定単位数の55/1000　加算</t>
    <rPh sb="3" eb="5">
      <t>カイゴ</t>
    </rPh>
    <rPh sb="5" eb="7">
      <t>ショクイン</t>
    </rPh>
    <rPh sb="7" eb="9">
      <t>ショグウ</t>
    </rPh>
    <rPh sb="9" eb="11">
      <t>カイゼン</t>
    </rPh>
    <rPh sb="11" eb="13">
      <t>カサン</t>
    </rPh>
    <rPh sb="38" eb="40">
      <t>ショテイ</t>
    </rPh>
    <rPh sb="40" eb="43">
      <t>タンイスウ</t>
    </rPh>
    <rPh sb="52" eb="54">
      <t>カサン</t>
    </rPh>
    <phoneticPr fontId="2"/>
  </si>
  <si>
    <t>(4)介護職員処遇改善加算(Ⅳ)　　　　　　　　　　　　　　　　　（３）で算定した単位数の　90％　加算</t>
    <rPh sb="3" eb="5">
      <t>カイゴ</t>
    </rPh>
    <rPh sb="5" eb="7">
      <t>ショクイン</t>
    </rPh>
    <rPh sb="7" eb="9">
      <t>ショグウ</t>
    </rPh>
    <rPh sb="9" eb="11">
      <t>カイゼン</t>
    </rPh>
    <rPh sb="11" eb="13">
      <t>カサン</t>
    </rPh>
    <rPh sb="37" eb="39">
      <t>サンテイ</t>
    </rPh>
    <rPh sb="41" eb="44">
      <t>タンイスウ</t>
    </rPh>
    <rPh sb="50" eb="52">
      <t>カサン</t>
    </rPh>
    <phoneticPr fontId="2"/>
  </si>
  <si>
    <t>(5)介護職員処遇改善加算(Ⅴ)　　　　　　　　　　　　　　　　　（３）で算定した単位数の　80％　加算</t>
    <rPh sb="3" eb="5">
      <t>カイゴ</t>
    </rPh>
    <rPh sb="5" eb="7">
      <t>ショクイン</t>
    </rPh>
    <rPh sb="7" eb="9">
      <t>ショグウ</t>
    </rPh>
    <rPh sb="9" eb="11">
      <t>カイゼン</t>
    </rPh>
    <rPh sb="11" eb="13">
      <t>カサン</t>
    </rPh>
    <rPh sb="37" eb="39">
      <t>サンテイ</t>
    </rPh>
    <rPh sb="41" eb="44">
      <t>タンイスウ</t>
    </rPh>
    <rPh sb="50" eb="52">
      <t>カサン</t>
    </rPh>
    <phoneticPr fontId="2"/>
  </si>
  <si>
    <t>サービスコード</t>
    <phoneticPr fontId="2"/>
  </si>
  <si>
    <t>事業所と同一建物の利用者又はこれ以外の同一建物の利用者20人以上にサービスを行う場合　　×90％</t>
    <rPh sb="0" eb="2">
      <t>ジギョウ</t>
    </rPh>
    <rPh sb="2" eb="3">
      <t>ショ</t>
    </rPh>
    <rPh sb="4" eb="5">
      <t>ドウ</t>
    </rPh>
    <rPh sb="5" eb="6">
      <t>イツ</t>
    </rPh>
    <rPh sb="6" eb="8">
      <t>タテモノ</t>
    </rPh>
    <rPh sb="9" eb="12">
      <t>リヨウシャ</t>
    </rPh>
    <rPh sb="12" eb="13">
      <t>マタ</t>
    </rPh>
    <rPh sb="16" eb="18">
      <t>イガイ</t>
    </rPh>
    <rPh sb="19" eb="20">
      <t>ドウ</t>
    </rPh>
    <rPh sb="20" eb="21">
      <t>イツ</t>
    </rPh>
    <rPh sb="21" eb="23">
      <t>タテモノ</t>
    </rPh>
    <rPh sb="24" eb="27">
      <t>リヨウシャ</t>
    </rPh>
    <rPh sb="29" eb="30">
      <t>ニン</t>
    </rPh>
    <rPh sb="30" eb="32">
      <t>イジョウ</t>
    </rPh>
    <rPh sb="38" eb="39">
      <t>オコナ</t>
    </rPh>
    <rPh sb="40" eb="42">
      <t>バアイ</t>
    </rPh>
    <phoneticPr fontId="2"/>
  </si>
  <si>
    <t>事業対象者・要支援１・要支援２（週1回程度）
　　　　　　　　33単位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3" eb="35">
      <t>タンイ</t>
    </rPh>
    <phoneticPr fontId="2"/>
  </si>
  <si>
    <t>Ａ２</t>
    <phoneticPr fontId="2"/>
  </si>
  <si>
    <t>サービスコード</t>
    <phoneticPr fontId="2"/>
  </si>
  <si>
    <t>Ａ６</t>
    <phoneticPr fontId="2"/>
  </si>
  <si>
    <t>通所型独自サービス１</t>
    <phoneticPr fontId="2"/>
  </si>
  <si>
    <t>入浴あり</t>
    <rPh sb="0" eb="2">
      <t>ニュウヨク</t>
    </rPh>
    <phoneticPr fontId="2"/>
  </si>
  <si>
    <t>Ａ６</t>
    <phoneticPr fontId="2"/>
  </si>
  <si>
    <t>通所型独自サービス２</t>
    <phoneticPr fontId="2"/>
  </si>
  <si>
    <t>通所型独自サービス／２１</t>
    <phoneticPr fontId="2"/>
  </si>
  <si>
    <t>入浴なし</t>
    <rPh sb="0" eb="2">
      <t>ニュウヨク</t>
    </rPh>
    <phoneticPr fontId="2"/>
  </si>
  <si>
    <t>通所型独自サービス／２２</t>
    <phoneticPr fontId="2"/>
  </si>
  <si>
    <t>通所型独自サービス１回数</t>
    <rPh sb="10" eb="12">
      <t>カイスウ</t>
    </rPh>
    <phoneticPr fontId="2"/>
  </si>
  <si>
    <t>Ａ６</t>
    <phoneticPr fontId="2"/>
  </si>
  <si>
    <t>通所型独自サービス２回数</t>
    <rPh sb="10" eb="12">
      <t>カイスウ</t>
    </rPh>
    <phoneticPr fontId="2"/>
  </si>
  <si>
    <t>通所型独自サービス／２１回数</t>
    <rPh sb="12" eb="14">
      <t>カイスウ</t>
    </rPh>
    <phoneticPr fontId="2"/>
  </si>
  <si>
    <t>通所型独自サービス／２２回数</t>
    <rPh sb="12" eb="14">
      <t>カイスウ</t>
    </rPh>
    <phoneticPr fontId="2"/>
  </si>
  <si>
    <t>※定員超過の場合</t>
    <rPh sb="1" eb="3">
      <t>テイイン</t>
    </rPh>
    <rPh sb="3" eb="5">
      <t>チョウカ</t>
    </rPh>
    <rPh sb="6" eb="8">
      <t>バアイ</t>
    </rPh>
    <phoneticPr fontId="2"/>
  </si>
  <si>
    <t>通所型独自サービス１・定超</t>
    <rPh sb="11" eb="12">
      <t>サダム</t>
    </rPh>
    <rPh sb="12" eb="13">
      <t>チョウ</t>
    </rPh>
    <phoneticPr fontId="2"/>
  </si>
  <si>
    <t>イ　通所型サービス費（独自）</t>
    <phoneticPr fontId="2"/>
  </si>
  <si>
    <t>定員超過の場合
　　×　70％</t>
    <rPh sb="0" eb="2">
      <t>テイイン</t>
    </rPh>
    <rPh sb="2" eb="4">
      <t>チョウカ</t>
    </rPh>
    <rPh sb="5" eb="7">
      <t>バアイ</t>
    </rPh>
    <phoneticPr fontId="2"/>
  </si>
  <si>
    <t>通所型独自サービス２・定超</t>
    <phoneticPr fontId="2"/>
  </si>
  <si>
    <t>Ａ６</t>
    <phoneticPr fontId="2"/>
  </si>
  <si>
    <t>通所型独自サービス／２１・定超</t>
    <rPh sb="13" eb="14">
      <t>サダム</t>
    </rPh>
    <rPh sb="14" eb="15">
      <t>チョウ</t>
    </rPh>
    <phoneticPr fontId="2"/>
  </si>
  <si>
    <t>通所型独自サービス／２２・定超</t>
    <phoneticPr fontId="2"/>
  </si>
  <si>
    <t>Ａ６</t>
    <phoneticPr fontId="2"/>
  </si>
  <si>
    <t>通所型独自サービス１回数・定超</t>
    <rPh sb="10" eb="12">
      <t>カイスウ</t>
    </rPh>
    <phoneticPr fontId="2"/>
  </si>
  <si>
    <t>通所型独自サービス２回数・定超</t>
    <rPh sb="10" eb="12">
      <t>カイスウ</t>
    </rPh>
    <phoneticPr fontId="2"/>
  </si>
  <si>
    <t>Ａ６</t>
    <phoneticPr fontId="2"/>
  </si>
  <si>
    <t>通所型独自サービス／２１回数・定超</t>
    <rPh sb="12" eb="14">
      <t>カイスウ</t>
    </rPh>
    <phoneticPr fontId="2"/>
  </si>
  <si>
    <t>通所型独自サービス／２２回数・定超</t>
    <rPh sb="12" eb="14">
      <t>カイスウ</t>
    </rPh>
    <phoneticPr fontId="2"/>
  </si>
  <si>
    <t>※看護・介護職員が欠員の場合</t>
    <rPh sb="1" eb="3">
      <t>カンゴ</t>
    </rPh>
    <rPh sb="4" eb="6">
      <t>カイゴ</t>
    </rPh>
    <rPh sb="6" eb="8">
      <t>ショクイン</t>
    </rPh>
    <rPh sb="9" eb="11">
      <t>ケツイン</t>
    </rPh>
    <rPh sb="12" eb="14">
      <t>バアイ</t>
    </rPh>
    <phoneticPr fontId="2"/>
  </si>
  <si>
    <t>サービスコード</t>
    <phoneticPr fontId="2"/>
  </si>
  <si>
    <t>通所型独自サービス１・人欠</t>
    <rPh sb="11" eb="12">
      <t>ジン</t>
    </rPh>
    <rPh sb="12" eb="13">
      <t>ケツ</t>
    </rPh>
    <phoneticPr fontId="2"/>
  </si>
  <si>
    <t>イ　通所型サービス費（独自）</t>
    <phoneticPr fontId="2"/>
  </si>
  <si>
    <t>看護・介護職員が
欠員の場合
　　×　70％</t>
    <rPh sb="0" eb="2">
      <t>カンゴ</t>
    </rPh>
    <rPh sb="3" eb="5">
      <t>カイゴ</t>
    </rPh>
    <rPh sb="5" eb="7">
      <t>ショクイン</t>
    </rPh>
    <rPh sb="9" eb="11">
      <t>ケツイン</t>
    </rPh>
    <rPh sb="12" eb="14">
      <t>バアイ</t>
    </rPh>
    <phoneticPr fontId="2"/>
  </si>
  <si>
    <t>通所型独自サービス２・人欠</t>
    <phoneticPr fontId="2"/>
  </si>
  <si>
    <t>通所型独自サービス／２１・人欠</t>
    <rPh sb="13" eb="14">
      <t>ジン</t>
    </rPh>
    <rPh sb="14" eb="15">
      <t>ケツ</t>
    </rPh>
    <phoneticPr fontId="2"/>
  </si>
  <si>
    <t>通所型独自サービス／２２・人欠</t>
    <phoneticPr fontId="2"/>
  </si>
  <si>
    <t>通所型独自サービス１回数・人欠</t>
    <rPh sb="10" eb="12">
      <t>カイスウ</t>
    </rPh>
    <phoneticPr fontId="2"/>
  </si>
  <si>
    <t>通所型独自サービス２回数・人欠</t>
    <rPh sb="10" eb="12">
      <t>カイスウ</t>
    </rPh>
    <phoneticPr fontId="2"/>
  </si>
  <si>
    <t>通所型独自サービス／２１回数・人欠</t>
    <rPh sb="12" eb="14">
      <t>カイスウ</t>
    </rPh>
    <phoneticPr fontId="2"/>
  </si>
  <si>
    <t>通所型独自サービス／２２回数・人欠</t>
    <rPh sb="12" eb="14">
      <t>カイスウ</t>
    </rPh>
    <phoneticPr fontId="2"/>
  </si>
  <si>
    <t>※日割コード</t>
    <rPh sb="1" eb="3">
      <t>ヒワ</t>
    </rPh>
    <phoneticPr fontId="2"/>
  </si>
  <si>
    <t>サービスコード</t>
    <phoneticPr fontId="2"/>
  </si>
  <si>
    <t>通所型独自サービス１日割</t>
    <rPh sb="10" eb="12">
      <t>ヒワ</t>
    </rPh>
    <phoneticPr fontId="2"/>
  </si>
  <si>
    <t>イ　通所型サービス費（独自）</t>
    <phoneticPr fontId="2"/>
  </si>
  <si>
    <t>54単位</t>
    <phoneticPr fontId="2"/>
  </si>
  <si>
    <t>Ａ６</t>
    <phoneticPr fontId="2"/>
  </si>
  <si>
    <t>通所型独自サービス２日割</t>
    <rPh sb="10" eb="12">
      <t>ヒワ</t>
    </rPh>
    <phoneticPr fontId="2"/>
  </si>
  <si>
    <t>通所型独自サービス／２１日割</t>
    <rPh sb="12" eb="14">
      <t>ヒワ</t>
    </rPh>
    <phoneticPr fontId="2"/>
  </si>
  <si>
    <t>通所型独自サービス／２２日割</t>
    <rPh sb="12" eb="14">
      <t>ヒワ</t>
    </rPh>
    <phoneticPr fontId="2"/>
  </si>
  <si>
    <t>通所型独自サービス１日割・定超</t>
    <rPh sb="10" eb="12">
      <t>ヒワ</t>
    </rPh>
    <phoneticPr fontId="2"/>
  </si>
  <si>
    <t>通所型独自サービス２日割・定超</t>
    <rPh sb="10" eb="12">
      <t>ヒワ</t>
    </rPh>
    <phoneticPr fontId="2"/>
  </si>
  <si>
    <t>通所型独自サービス／２１日割・定超</t>
    <rPh sb="12" eb="14">
      <t>ヒワ</t>
    </rPh>
    <phoneticPr fontId="2"/>
  </si>
  <si>
    <t>通所型独自サービス／２２日割・定超</t>
    <rPh sb="12" eb="14">
      <t>ヒワ</t>
    </rPh>
    <phoneticPr fontId="2"/>
  </si>
  <si>
    <t>通所型独自サービス１日割・人欠</t>
    <rPh sb="10" eb="12">
      <t>ヒワ</t>
    </rPh>
    <phoneticPr fontId="2"/>
  </si>
  <si>
    <t>通所型独自サービス２日割・人欠</t>
    <rPh sb="10" eb="12">
      <t>ヒワ</t>
    </rPh>
    <phoneticPr fontId="2"/>
  </si>
  <si>
    <t>通所型独自サービス／２１日割・人欠</t>
    <rPh sb="12" eb="14">
      <t>ヒワ</t>
    </rPh>
    <phoneticPr fontId="2"/>
  </si>
  <si>
    <t>通所型独自サービス／２２日割・人欠</t>
    <rPh sb="12" eb="14">
      <t>ヒワ</t>
    </rPh>
    <phoneticPr fontId="2"/>
  </si>
  <si>
    <t>通所型独自サービス若年性認知症受入加算</t>
    <rPh sb="9" eb="12">
      <t>ジャクネンセイ</t>
    </rPh>
    <rPh sb="12" eb="14">
      <t>ニンチ</t>
    </rPh>
    <rPh sb="14" eb="15">
      <t>ショウ</t>
    </rPh>
    <rPh sb="15" eb="17">
      <t>ウケイレ</t>
    </rPh>
    <rPh sb="17" eb="19">
      <t>カサン</t>
    </rPh>
    <phoneticPr fontId="2"/>
  </si>
  <si>
    <t>240単位加算</t>
    <phoneticPr fontId="2"/>
  </si>
  <si>
    <t>通所型独自サービス若年性認知症受入加算／２</t>
    <rPh sb="9" eb="12">
      <t>ジャクネンセイ</t>
    </rPh>
    <rPh sb="12" eb="14">
      <t>ニンチ</t>
    </rPh>
    <rPh sb="14" eb="15">
      <t>ショウ</t>
    </rPh>
    <rPh sb="15" eb="17">
      <t>ウケイレ</t>
    </rPh>
    <rPh sb="17" eb="19">
      <t>カサン</t>
    </rPh>
    <phoneticPr fontId="2"/>
  </si>
  <si>
    <t>通所型独自サービス同一建物減算１</t>
    <rPh sb="9" eb="10">
      <t>ドウ</t>
    </rPh>
    <rPh sb="10" eb="11">
      <t>イツ</t>
    </rPh>
    <rPh sb="11" eb="13">
      <t>タテモノ</t>
    </rPh>
    <rPh sb="13" eb="14">
      <t>ゲン</t>
    </rPh>
    <rPh sb="14" eb="15">
      <t>サン</t>
    </rPh>
    <phoneticPr fontId="2"/>
  </si>
  <si>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41" eb="42">
      <t>オコナ</t>
    </rPh>
    <rPh sb="43" eb="45">
      <t>バアイ</t>
    </rPh>
    <phoneticPr fontId="2"/>
  </si>
  <si>
    <t>376単位減算</t>
  </si>
  <si>
    <t>通所型独自サービス同一建物減算／２１</t>
    <rPh sb="9" eb="10">
      <t>ドウ</t>
    </rPh>
    <rPh sb="10" eb="11">
      <t>イツ</t>
    </rPh>
    <rPh sb="11" eb="13">
      <t>タテモノ</t>
    </rPh>
    <rPh sb="13" eb="14">
      <t>ゲン</t>
    </rPh>
    <rPh sb="14" eb="15">
      <t>サン</t>
    </rPh>
    <phoneticPr fontId="2"/>
  </si>
  <si>
    <t>通所型独自サービス同一建物減算２</t>
    <rPh sb="9" eb="10">
      <t>ドウ</t>
    </rPh>
    <rPh sb="10" eb="11">
      <t>イツ</t>
    </rPh>
    <rPh sb="11" eb="13">
      <t>タテモノ</t>
    </rPh>
    <rPh sb="13" eb="14">
      <t>ゲン</t>
    </rPh>
    <rPh sb="14" eb="15">
      <t>サン</t>
    </rPh>
    <phoneticPr fontId="2"/>
  </si>
  <si>
    <t>752単位減算</t>
  </si>
  <si>
    <t>通所型独自サービス同一建物減算／２２</t>
    <rPh sb="9" eb="10">
      <t>ドウ</t>
    </rPh>
    <rPh sb="10" eb="11">
      <t>イツ</t>
    </rPh>
    <rPh sb="11" eb="13">
      <t>タテモノ</t>
    </rPh>
    <rPh sb="13" eb="14">
      <t>ゲン</t>
    </rPh>
    <rPh sb="14" eb="15">
      <t>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</si>
  <si>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</si>
  <si>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100単位加算</t>
  </si>
  <si>
    <t>通所型独自生活向上グループ活動加算／２</t>
    <rPh sb="0" eb="2">
      <t>ツウショ</t>
    </rPh>
    <rPh sb="2" eb="3">
      <t>ガタ</t>
    </rPh>
    <rPh sb="3" eb="5">
      <t>ドクジ</t>
    </rPh>
    <rPh sb="5" eb="7">
      <t>セイカツ</t>
    </rPh>
    <rPh sb="7" eb="9">
      <t>コウジョウ</t>
    </rPh>
    <rPh sb="13" eb="15">
      <t>カツドウ</t>
    </rPh>
    <rPh sb="15" eb="17">
      <t>カサン</t>
    </rPh>
    <phoneticPr fontId="2"/>
  </si>
  <si>
    <t>通所型独自サービス運動器機能向上加算</t>
    <rPh sb="9" eb="11">
      <t>ウンドウ</t>
    </rPh>
    <rPh sb="11" eb="12">
      <t>キ</t>
    </rPh>
    <rPh sb="12" eb="14">
      <t>キノウ</t>
    </rPh>
    <rPh sb="14" eb="16">
      <t>コウジョウ</t>
    </rPh>
    <rPh sb="16" eb="18">
      <t>カサン</t>
    </rPh>
    <phoneticPr fontId="2"/>
  </si>
  <si>
    <t>225単位加算</t>
    <phoneticPr fontId="2"/>
  </si>
  <si>
    <t>通所型独自サービス運動器機能向上加算／２</t>
    <rPh sb="9" eb="11">
      <t>ウンドウ</t>
    </rPh>
    <rPh sb="11" eb="12">
      <t>キ</t>
    </rPh>
    <rPh sb="12" eb="14">
      <t>キノウ</t>
    </rPh>
    <rPh sb="14" eb="16">
      <t>コウジョウ</t>
    </rPh>
    <rPh sb="16" eb="18">
      <t>カサン</t>
    </rPh>
    <phoneticPr fontId="2"/>
  </si>
  <si>
    <t>通所型独自サービス栄養改善加算</t>
    <rPh sb="9" eb="11">
      <t>エイヨウ</t>
    </rPh>
    <rPh sb="11" eb="13">
      <t>カイゼン</t>
    </rPh>
    <rPh sb="13" eb="15">
      <t>カサン</t>
    </rPh>
    <phoneticPr fontId="2"/>
  </si>
  <si>
    <t>150単位加算</t>
    <phoneticPr fontId="2"/>
  </si>
  <si>
    <t>通所型独自サービス栄養改善加算／２</t>
    <rPh sb="9" eb="11">
      <t>エイヨウ</t>
    </rPh>
    <rPh sb="11" eb="13">
      <t>カイゼン</t>
    </rPh>
    <rPh sb="13" eb="15">
      <t>カサン</t>
    </rPh>
    <phoneticPr fontId="2"/>
  </si>
  <si>
    <t>通所型独自サービス口腔機能向上加算</t>
    <rPh sb="9" eb="11">
      <t>コウクウ</t>
    </rPh>
    <rPh sb="11" eb="13">
      <t>キノウ</t>
    </rPh>
    <rPh sb="13" eb="15">
      <t>コウジョウ</t>
    </rPh>
    <rPh sb="15" eb="17">
      <t>カサン</t>
    </rPh>
    <phoneticPr fontId="2"/>
  </si>
  <si>
    <t>通所型独自サービス口腔機能向上加算／２</t>
    <rPh sb="9" eb="11">
      <t>コウクウ</t>
    </rPh>
    <rPh sb="11" eb="13">
      <t>キノウ</t>
    </rPh>
    <rPh sb="13" eb="15">
      <t>コウジョウ</t>
    </rPh>
    <rPh sb="15" eb="17">
      <t>カサン</t>
    </rPh>
    <phoneticPr fontId="2"/>
  </si>
  <si>
    <t>通所型独自複数サービス実施加算Ⅰ１</t>
    <rPh sb="11" eb="13">
      <t>ジッシ</t>
    </rPh>
    <rPh sb="13" eb="15">
      <t>カサン</t>
    </rPh>
    <phoneticPr fontId="2"/>
  </si>
  <si>
    <t>ヘ　選択的サービス複数実施加算</t>
    <rPh sb="2" eb="4">
      <t>センタク</t>
    </rPh>
    <rPh sb="4" eb="5">
      <t>テキ</t>
    </rPh>
    <rPh sb="9" eb="11">
      <t>フクスウ</t>
    </rPh>
    <rPh sb="11" eb="13">
      <t>ジッシ</t>
    </rPh>
    <rPh sb="13" eb="15">
      <t>カサン</t>
    </rPh>
    <phoneticPr fontId="2"/>
  </si>
  <si>
    <t>（1）選択的サービス複数実施加算（Ⅰ）</t>
    <rPh sb="3" eb="6">
      <t>センタクテキ</t>
    </rPh>
    <rPh sb="10" eb="12">
      <t>フクスウ</t>
    </rPh>
    <rPh sb="12" eb="14">
      <t>ジッシ</t>
    </rPh>
    <rPh sb="14" eb="16">
      <t>カサン</t>
    </rPh>
    <phoneticPr fontId="2"/>
  </si>
  <si>
    <t>480単位加算</t>
  </si>
  <si>
    <t>通所型独自複数サービス実施加算Ⅰ／２１</t>
    <rPh sb="11" eb="13">
      <t>ジッシ</t>
    </rPh>
    <rPh sb="13" eb="15">
      <t>カサン</t>
    </rPh>
    <phoneticPr fontId="2"/>
  </si>
  <si>
    <t>通所型独自複数サービス実施加算Ⅰ２</t>
    <rPh sb="11" eb="13">
      <t>ジッシ</t>
    </rPh>
    <rPh sb="13" eb="15">
      <t>カサン</t>
    </rPh>
    <phoneticPr fontId="2"/>
  </si>
  <si>
    <t>通所型独自複数サービス実施加算Ⅰ／２２</t>
    <rPh sb="11" eb="13">
      <t>ジッシ</t>
    </rPh>
    <rPh sb="13" eb="15">
      <t>カサン</t>
    </rPh>
    <phoneticPr fontId="2"/>
  </si>
  <si>
    <t>通所型独自複数サービス実施加算Ⅰ３</t>
    <rPh sb="11" eb="13">
      <t>ジッシ</t>
    </rPh>
    <rPh sb="13" eb="15">
      <t>カサン</t>
    </rPh>
    <phoneticPr fontId="2"/>
  </si>
  <si>
    <t>通所型独自複数サービス実施加算Ⅰ／２３</t>
    <rPh sb="11" eb="13">
      <t>ジッシ</t>
    </rPh>
    <rPh sb="13" eb="15">
      <t>カサン</t>
    </rPh>
    <phoneticPr fontId="2"/>
  </si>
  <si>
    <t>通所型独自複数サービス実施加算Ⅱ</t>
    <rPh sb="11" eb="13">
      <t>ジッシ</t>
    </rPh>
    <rPh sb="13" eb="15">
      <t>カサン</t>
    </rPh>
    <phoneticPr fontId="2"/>
  </si>
  <si>
    <t>（2）選択的サービス複数実施加算（Ⅱ）</t>
    <phoneticPr fontId="2"/>
  </si>
  <si>
    <t>700単位加算</t>
  </si>
  <si>
    <t>通所型独自複数サービス実施加算Ⅱ／２</t>
    <rPh sb="11" eb="13">
      <t>ジッシ</t>
    </rPh>
    <rPh sb="13" eb="15">
      <t>カサン</t>
    </rPh>
    <phoneticPr fontId="2"/>
  </si>
  <si>
    <t>通所型独自サービス事業所評価加算</t>
    <rPh sb="9" eb="11">
      <t>ジギョウ</t>
    </rPh>
    <rPh sb="11" eb="12">
      <t>ショ</t>
    </rPh>
    <rPh sb="12" eb="14">
      <t>ヒョウカ</t>
    </rPh>
    <rPh sb="14" eb="16">
      <t>カサン</t>
    </rPh>
    <phoneticPr fontId="2"/>
  </si>
  <si>
    <t>120単位加算</t>
  </si>
  <si>
    <t>通所型独自サービス事業所評価加算／２</t>
    <rPh sb="9" eb="11">
      <t>ジギョウ</t>
    </rPh>
    <rPh sb="11" eb="12">
      <t>ショ</t>
    </rPh>
    <rPh sb="12" eb="14">
      <t>ヒョウカ</t>
    </rPh>
    <rPh sb="14" eb="16">
      <t>カサン</t>
    </rPh>
    <phoneticPr fontId="2"/>
  </si>
  <si>
    <t>通所型独自サービス提供体制加算Ⅰ１１</t>
    <rPh sb="9" eb="11">
      <t>テイキョウ</t>
    </rPh>
    <rPh sb="11" eb="13">
      <t>タイセイ</t>
    </rPh>
    <rPh sb="13" eb="15">
      <t>カサン</t>
    </rPh>
    <phoneticPr fontId="2"/>
  </si>
  <si>
    <t>チ　サービス提供体制強化加算</t>
    <rPh sb="6" eb="8">
      <t>テイキョウ</t>
    </rPh>
    <rPh sb="8" eb="10">
      <t>タイセイ</t>
    </rPh>
    <rPh sb="10" eb="12">
      <t>キョウカ</t>
    </rPh>
    <rPh sb="12" eb="14">
      <t>カサン</t>
    </rPh>
    <phoneticPr fontId="2"/>
  </si>
  <si>
    <t>（1）サービス提供体制強化加算（Ⅰ）イ</t>
    <rPh sb="7" eb="9">
      <t>テイキョウ</t>
    </rPh>
    <rPh sb="9" eb="11">
      <t>タイセイ</t>
    </rPh>
    <rPh sb="11" eb="13">
      <t>キョウカ</t>
    </rPh>
    <rPh sb="13" eb="15">
      <t>カサン</t>
    </rPh>
    <phoneticPr fontId="2"/>
  </si>
  <si>
    <t>72単位加算</t>
  </si>
  <si>
    <t>通所型独自サービス提供体制加算Ⅰ／２１１</t>
    <rPh sb="9" eb="11">
      <t>テイキョウ</t>
    </rPh>
    <rPh sb="11" eb="13">
      <t>タイセイ</t>
    </rPh>
    <rPh sb="13" eb="15">
      <t>カサン</t>
    </rPh>
    <phoneticPr fontId="2"/>
  </si>
  <si>
    <t>通所型独自サービス提供体制加算Ⅰ１２</t>
    <rPh sb="9" eb="11">
      <t>テイキョウ</t>
    </rPh>
    <rPh sb="11" eb="13">
      <t>タイセイ</t>
    </rPh>
    <rPh sb="13" eb="15">
      <t>カサン</t>
    </rPh>
    <phoneticPr fontId="2"/>
  </si>
  <si>
    <t>144単位加算</t>
  </si>
  <si>
    <t>Ａ６</t>
    <phoneticPr fontId="2"/>
  </si>
  <si>
    <t>通所型独自サービス提供体制加算Ⅰ／２１２</t>
    <rPh sb="9" eb="11">
      <t>テイキョウ</t>
    </rPh>
    <rPh sb="11" eb="13">
      <t>タイセイ</t>
    </rPh>
    <rPh sb="13" eb="15">
      <t>カサン</t>
    </rPh>
    <phoneticPr fontId="2"/>
  </si>
  <si>
    <t>通所型独自サービス提供体制加算Ⅰ２１</t>
    <rPh sb="9" eb="11">
      <t>テイキョウ</t>
    </rPh>
    <rPh sb="11" eb="13">
      <t>タイセイ</t>
    </rPh>
    <rPh sb="13" eb="15">
      <t>カサン</t>
    </rPh>
    <phoneticPr fontId="2"/>
  </si>
  <si>
    <t>48単位加算</t>
  </si>
  <si>
    <t>通所型独自サービス提供体制加算Ⅰ／２２１</t>
    <rPh sb="9" eb="11">
      <t>テイキョウ</t>
    </rPh>
    <rPh sb="11" eb="13">
      <t>タイセイ</t>
    </rPh>
    <rPh sb="13" eb="15">
      <t>カサン</t>
    </rPh>
    <phoneticPr fontId="2"/>
  </si>
  <si>
    <t>通所型独自サービス提供体制加算Ⅰ２２</t>
    <rPh sb="9" eb="11">
      <t>テイキョウ</t>
    </rPh>
    <rPh sb="11" eb="13">
      <t>タイセイ</t>
    </rPh>
    <rPh sb="13" eb="15">
      <t>カサン</t>
    </rPh>
    <phoneticPr fontId="2"/>
  </si>
  <si>
    <t>96単位加算</t>
  </si>
  <si>
    <t>通所型独自サービス提供体制加算Ⅰ／２２２</t>
    <rPh sb="9" eb="11">
      <t>テイキョウ</t>
    </rPh>
    <rPh sb="11" eb="13">
      <t>タイセイ</t>
    </rPh>
    <rPh sb="13" eb="15">
      <t>カサン</t>
    </rPh>
    <phoneticPr fontId="2"/>
  </si>
  <si>
    <t>通所型独自サービス提供体制加算Ⅱ１</t>
    <rPh sb="9" eb="11">
      <t>テイキョウ</t>
    </rPh>
    <rPh sb="11" eb="13">
      <t>タイセイ</t>
    </rPh>
    <rPh sb="13" eb="15">
      <t>カサン</t>
    </rPh>
    <phoneticPr fontId="2"/>
  </si>
  <si>
    <t>24単位加算</t>
  </si>
  <si>
    <t>通所型独自サービス提供体制加算Ⅱ／２１</t>
    <rPh sb="9" eb="11">
      <t>テイキョウ</t>
    </rPh>
    <rPh sb="11" eb="13">
      <t>タイセイ</t>
    </rPh>
    <rPh sb="13" eb="15">
      <t>カサン</t>
    </rPh>
    <phoneticPr fontId="2"/>
  </si>
  <si>
    <t>通所型独自サービス提供体制加算Ⅱ２</t>
    <rPh sb="9" eb="11">
      <t>テイキョウ</t>
    </rPh>
    <rPh sb="11" eb="13">
      <t>タイセイ</t>
    </rPh>
    <rPh sb="13" eb="15">
      <t>カサン</t>
    </rPh>
    <phoneticPr fontId="2"/>
  </si>
  <si>
    <t>通所型独自サービス提供体制加算Ⅱ／２２</t>
    <rPh sb="9" eb="11">
      <t>テイキョウ</t>
    </rPh>
    <rPh sb="11" eb="13">
      <t>タイセイ</t>
    </rPh>
    <rPh sb="13" eb="15">
      <t>カサン</t>
    </rPh>
    <phoneticPr fontId="2"/>
  </si>
  <si>
    <t>Ａ６</t>
  </si>
  <si>
    <t>通所型独自サービス処遇改善加算Ⅰ</t>
    <rPh sb="9" eb="11">
      <t>ショグウ</t>
    </rPh>
    <rPh sb="11" eb="13">
      <t>カイゼン</t>
    </rPh>
    <rPh sb="13" eb="15">
      <t>カサン</t>
    </rPh>
    <phoneticPr fontId="2"/>
  </si>
  <si>
    <t>(1)介護職員処遇改善加算(Ⅰ)　</t>
    <phoneticPr fontId="2"/>
  </si>
  <si>
    <t>所定単位数の 59/1000　加算</t>
    <phoneticPr fontId="2"/>
  </si>
  <si>
    <t>通所型独自サービス処遇改善加算Ⅱ</t>
    <rPh sb="9" eb="11">
      <t>ショグウ</t>
    </rPh>
    <rPh sb="11" eb="13">
      <t>カイゼン</t>
    </rPh>
    <rPh sb="13" eb="15">
      <t>カサン</t>
    </rPh>
    <phoneticPr fontId="2"/>
  </si>
  <si>
    <t>(2)介護職員処遇改善加算(Ⅱ)</t>
    <phoneticPr fontId="2"/>
  </si>
  <si>
    <t>所定単位数の 43/1000　加算</t>
    <phoneticPr fontId="2"/>
  </si>
  <si>
    <t>通所型独自サービス処遇改善加算Ⅲ</t>
    <rPh sb="9" eb="11">
      <t>ショグウ</t>
    </rPh>
    <rPh sb="11" eb="13">
      <t>カイゼン</t>
    </rPh>
    <rPh sb="13" eb="15">
      <t>カサン</t>
    </rPh>
    <phoneticPr fontId="2"/>
  </si>
  <si>
    <t>(3)介護職員処遇改善加算(Ⅲ)</t>
    <phoneticPr fontId="2"/>
  </si>
  <si>
    <t>所定単位数の 23/1000　加算</t>
    <phoneticPr fontId="2"/>
  </si>
  <si>
    <t>Ａ６</t>
    <phoneticPr fontId="2"/>
  </si>
  <si>
    <t>通所型独自サービス処遇改善加算Ⅳ</t>
    <rPh sb="9" eb="11">
      <t>ショグウ</t>
    </rPh>
    <rPh sb="11" eb="13">
      <t>カイゼン</t>
    </rPh>
    <rPh sb="13" eb="15">
      <t>カサン</t>
    </rPh>
    <phoneticPr fontId="2"/>
  </si>
  <si>
    <t>(4)介護職員処遇改善加算(Ⅳ)　</t>
    <phoneticPr fontId="2"/>
  </si>
  <si>
    <t>（3）で算定した単位数の　　90％　加算</t>
    <phoneticPr fontId="2"/>
  </si>
  <si>
    <t>通所型独自サービス処遇改善加算Ⅴ</t>
    <rPh sb="9" eb="11">
      <t>ショグウ</t>
    </rPh>
    <rPh sb="11" eb="13">
      <t>カイゼン</t>
    </rPh>
    <rPh sb="13" eb="15">
      <t>カサン</t>
    </rPh>
    <phoneticPr fontId="2"/>
  </si>
  <si>
    <t>(5)介護職員処遇改善加算(Ⅴ)　</t>
    <phoneticPr fontId="2"/>
  </si>
  <si>
    <t>（3）で算定した単位数の　　80％　加算</t>
    <phoneticPr fontId="2"/>
  </si>
  <si>
    <t>サービスコード</t>
    <phoneticPr fontId="2"/>
  </si>
  <si>
    <t>Ａ７</t>
  </si>
  <si>
    <t>短時間デイ（90）（入・送）１</t>
    <phoneticPr fontId="2"/>
  </si>
  <si>
    <t>入浴あり
送迎あり</t>
    <rPh sb="0" eb="2">
      <t>ニュウヨク</t>
    </rPh>
    <rPh sb="5" eb="7">
      <t>ソウゲイ</t>
    </rPh>
    <phoneticPr fontId="2"/>
  </si>
  <si>
    <t>短時間デイ（90）（入・送）２</t>
    <phoneticPr fontId="2"/>
  </si>
  <si>
    <t>短時間デイ（90）（入）１</t>
    <phoneticPr fontId="2"/>
  </si>
  <si>
    <t>入浴あり
送迎なし</t>
    <rPh sb="0" eb="2">
      <t>ニュウヨク</t>
    </rPh>
    <rPh sb="5" eb="7">
      <t>ソウゲイ</t>
    </rPh>
    <phoneticPr fontId="2"/>
  </si>
  <si>
    <t>短時間デイ（90）（入）２</t>
    <phoneticPr fontId="2"/>
  </si>
  <si>
    <t>短時間デイ（90）（送）１</t>
    <phoneticPr fontId="2"/>
  </si>
  <si>
    <t>入浴なし
送迎あり</t>
    <rPh sb="0" eb="2">
      <t>ニュウヨク</t>
    </rPh>
    <rPh sb="5" eb="7">
      <t>ソウゲイ</t>
    </rPh>
    <phoneticPr fontId="2"/>
  </si>
  <si>
    <t>短時間デイ（90）（送）２</t>
    <phoneticPr fontId="2"/>
  </si>
  <si>
    <t>短時間デイ（90）（なし）１</t>
    <phoneticPr fontId="2"/>
  </si>
  <si>
    <t>入浴なし
送迎なし</t>
    <rPh sb="0" eb="2">
      <t>ニュウヨク</t>
    </rPh>
    <rPh sb="5" eb="7">
      <t>ソウゲイ</t>
    </rPh>
    <phoneticPr fontId="2"/>
  </si>
  <si>
    <t>短時間デイ（90）（なし）２</t>
    <phoneticPr fontId="2"/>
  </si>
  <si>
    <t>短時間デイ（90）回数（入・送）１</t>
    <phoneticPr fontId="2"/>
  </si>
  <si>
    <t>1回につき</t>
    <rPh sb="0" eb="2">
      <t>ジギョウ</t>
    </rPh>
    <rPh sb="2" eb="5">
      <t>タイショウシャ</t>
    </rPh>
    <phoneticPr fontId="2"/>
  </si>
  <si>
    <t>短時間デイ（90）回数（入・送）２</t>
    <phoneticPr fontId="2"/>
  </si>
  <si>
    <t>短時間デイ（90）回数（入）１</t>
    <phoneticPr fontId="2"/>
  </si>
  <si>
    <t>短時間デイ（90）回数（入）２</t>
    <phoneticPr fontId="2"/>
  </si>
  <si>
    <t>短時間デイ（90）回数（送）１</t>
    <phoneticPr fontId="2"/>
  </si>
  <si>
    <t>短時間デイ（90）回数（送）２</t>
    <phoneticPr fontId="2"/>
  </si>
  <si>
    <t>短時間デイ（90）回数（なし）１</t>
    <phoneticPr fontId="2"/>
  </si>
  <si>
    <t>短時間デイ（90）回数（なし）２</t>
    <phoneticPr fontId="2"/>
  </si>
  <si>
    <t>※定員超過の場合（処遇改善加算コードも含む）</t>
    <rPh sb="1" eb="3">
      <t>テイイン</t>
    </rPh>
    <rPh sb="3" eb="5">
      <t>チョウカ</t>
    </rPh>
    <rPh sb="6" eb="8">
      <t>バアイ</t>
    </rPh>
    <rPh sb="9" eb="15">
      <t>ショグウカイゼンカサン</t>
    </rPh>
    <rPh sb="19" eb="20">
      <t>フク</t>
    </rPh>
    <phoneticPr fontId="2"/>
  </si>
  <si>
    <t>短時間デイ（90・定超）（入・送）１</t>
    <phoneticPr fontId="2"/>
  </si>
  <si>
    <t>定員超過の場合
　　×　70％</t>
    <phoneticPr fontId="2"/>
  </si>
  <si>
    <t>短時間デイ（90・定超）（入・送）２</t>
    <phoneticPr fontId="2"/>
  </si>
  <si>
    <t>短時間デイ（90・定超）（入）１</t>
    <phoneticPr fontId="2"/>
  </si>
  <si>
    <t>短時間デイ（90・定超）（入）２</t>
    <phoneticPr fontId="2"/>
  </si>
  <si>
    <t>短時間デイ（90・定超）（送）１</t>
    <phoneticPr fontId="2"/>
  </si>
  <si>
    <t>短時間デイ（90・定超）（送）２</t>
    <phoneticPr fontId="2"/>
  </si>
  <si>
    <t>短時間デイ（90・定超）（なし）１</t>
    <phoneticPr fontId="2"/>
  </si>
  <si>
    <t>短時間デイ（90・定超）（なし）２</t>
    <phoneticPr fontId="2"/>
  </si>
  <si>
    <t>短時間デイ（90・定超）回数（入・送）１</t>
    <phoneticPr fontId="2"/>
  </si>
  <si>
    <t>短時間デイ（90・定超）回数（入・送）２</t>
    <phoneticPr fontId="2"/>
  </si>
  <si>
    <t>短時間デイ（90・定超）回数（入）１</t>
    <phoneticPr fontId="2"/>
  </si>
  <si>
    <t>短時間デイ（90・定超）回数（入）２</t>
    <phoneticPr fontId="2"/>
  </si>
  <si>
    <t>短時間デイ（90・定超）回数（送）１</t>
    <phoneticPr fontId="2"/>
  </si>
  <si>
    <t>短時間デイ（90・定超）回数（送）２</t>
    <phoneticPr fontId="2"/>
  </si>
  <si>
    <t>短時間デイ（90・定超）回数（なし）１</t>
    <phoneticPr fontId="2"/>
  </si>
  <si>
    <t>短時間デイ（90・定超）回数（なし）２</t>
    <phoneticPr fontId="2"/>
  </si>
  <si>
    <t>短時間デイ（90・定超）処遇改善加算Ⅰ</t>
    <rPh sb="12" eb="14">
      <t>ショグウ</t>
    </rPh>
    <rPh sb="14" eb="16">
      <t>カイゼン</t>
    </rPh>
    <rPh sb="16" eb="18">
      <t>カサン</t>
    </rPh>
    <phoneticPr fontId="2"/>
  </si>
  <si>
    <t>月額平均単位数の59/1000　加算</t>
    <rPh sb="0" eb="2">
      <t>ゲツガク</t>
    </rPh>
    <rPh sb="2" eb="4">
      <t>ヘイキン</t>
    </rPh>
    <phoneticPr fontId="2"/>
  </si>
  <si>
    <t>1月につき</t>
    <phoneticPr fontId="2"/>
  </si>
  <si>
    <t>短時間デイ（90・定超）処遇改善加算Ⅱ</t>
    <rPh sb="12" eb="14">
      <t>ショグウ</t>
    </rPh>
    <rPh sb="14" eb="16">
      <t>カイゼン</t>
    </rPh>
    <rPh sb="16" eb="18">
      <t>カサン</t>
    </rPh>
    <phoneticPr fontId="2"/>
  </si>
  <si>
    <t>月額平均単位数の43/1000　加算</t>
    <rPh sb="0" eb="2">
      <t>ゲツガク</t>
    </rPh>
    <rPh sb="2" eb="4">
      <t>ヘイキン</t>
    </rPh>
    <phoneticPr fontId="2"/>
  </si>
  <si>
    <t>短時間デイ（90・定超）処遇改善加算Ⅲ</t>
    <rPh sb="12" eb="14">
      <t>ショグウ</t>
    </rPh>
    <rPh sb="14" eb="16">
      <t>カイゼン</t>
    </rPh>
    <rPh sb="16" eb="18">
      <t>カサン</t>
    </rPh>
    <phoneticPr fontId="2"/>
  </si>
  <si>
    <t>(3)介護職員処遇改善加算(Ⅲ)</t>
    <phoneticPr fontId="2"/>
  </si>
  <si>
    <t>月額平均単位数の23/1000　加算</t>
    <rPh sb="0" eb="2">
      <t>ゲツガク</t>
    </rPh>
    <rPh sb="2" eb="4">
      <t>ヘイキン</t>
    </rPh>
    <phoneticPr fontId="2"/>
  </si>
  <si>
    <t>短時間デイ（90・定超）処遇改善加算Ⅳ</t>
    <rPh sb="12" eb="14">
      <t>ショグウ</t>
    </rPh>
    <rPh sb="14" eb="16">
      <t>カイゼン</t>
    </rPh>
    <rPh sb="16" eb="18">
      <t>カサン</t>
    </rPh>
    <phoneticPr fontId="2"/>
  </si>
  <si>
    <t>(4)介護職員処遇改善加算(Ⅳ)　</t>
    <phoneticPr fontId="2"/>
  </si>
  <si>
    <t>（3）で算定した単位数の　　90％　加算</t>
    <phoneticPr fontId="2"/>
  </si>
  <si>
    <t>短時間デイ（90・定超）処遇改善加算Ⅴ</t>
    <rPh sb="12" eb="14">
      <t>ショグウ</t>
    </rPh>
    <rPh sb="14" eb="16">
      <t>カイゼン</t>
    </rPh>
    <rPh sb="16" eb="18">
      <t>カサン</t>
    </rPh>
    <phoneticPr fontId="2"/>
  </si>
  <si>
    <t>(4)介護職員処遇改善加算(Ⅴ)　</t>
    <phoneticPr fontId="2"/>
  </si>
  <si>
    <t>（3）で算定した単位数の　　80％　加算</t>
    <phoneticPr fontId="2"/>
  </si>
  <si>
    <t>※日割りコード</t>
    <rPh sb="1" eb="3">
      <t>ヒワ</t>
    </rPh>
    <phoneticPr fontId="2"/>
  </si>
  <si>
    <t>短時間デイ（90）日割（入・送）１</t>
    <phoneticPr fontId="2"/>
  </si>
  <si>
    <t>短時間デイ（90）日割（入・送）２</t>
    <phoneticPr fontId="2"/>
  </si>
  <si>
    <t>短時間デイ（90）日割（入）１</t>
    <phoneticPr fontId="2"/>
  </si>
  <si>
    <t>短時間デイ（90）日割（入）２</t>
    <phoneticPr fontId="2"/>
  </si>
  <si>
    <t>短時間デイ（90）日割（送）１</t>
    <phoneticPr fontId="2"/>
  </si>
  <si>
    <t>短時間デイ（90）日割（送）２</t>
    <phoneticPr fontId="2"/>
  </si>
  <si>
    <t>短時間デイ（90）日割（なし）１</t>
  </si>
  <si>
    <t>短時間デイ（90）日割（なし）２</t>
  </si>
  <si>
    <t>短時間デイ（90・定超）日割（入・送）１</t>
    <phoneticPr fontId="2"/>
  </si>
  <si>
    <t>定員超過の場合
　　×　70％</t>
    <phoneticPr fontId="2"/>
  </si>
  <si>
    <t>短時間デイ（90・定超）日割（入・送）２</t>
    <phoneticPr fontId="2"/>
  </si>
  <si>
    <t>短時間デイ（90・定超）日割（入）１</t>
    <phoneticPr fontId="2"/>
  </si>
  <si>
    <t>短時間デイ（90・定超）日割（入）２</t>
    <phoneticPr fontId="2"/>
  </si>
  <si>
    <t>短時間デイ（90・定超）日割（送）１</t>
    <phoneticPr fontId="2"/>
  </si>
  <si>
    <t>短時間デイ（90・定超）日割（送）２</t>
    <phoneticPr fontId="2"/>
  </si>
  <si>
    <t>短時間デイ（90・定超）日割（なし）１</t>
  </si>
  <si>
    <t>短時間デイ（90・定超）日割（なし）２</t>
  </si>
  <si>
    <t>（加算コード）</t>
    <rPh sb="1" eb="3">
      <t>カサン</t>
    </rPh>
    <phoneticPr fontId="2"/>
  </si>
  <si>
    <t>サービスコード</t>
    <phoneticPr fontId="2"/>
  </si>
  <si>
    <t>短時間デイ（90）生活向上グループ活動加算</t>
    <rPh sb="0" eb="3">
      <t>タンジカン</t>
    </rPh>
    <rPh sb="9" eb="11">
      <t>セイカツ</t>
    </rPh>
    <rPh sb="11" eb="13">
      <t>コウジョウ</t>
    </rPh>
    <rPh sb="17" eb="19">
      <t>カツドウ</t>
    </rPh>
    <rPh sb="19" eb="21">
      <t>カサン</t>
    </rPh>
    <phoneticPr fontId="2"/>
  </si>
  <si>
    <t>ロ　生活機能向上グループ活動加算（90）</t>
    <rPh sb="2" eb="4">
      <t>セイカツ</t>
    </rPh>
    <rPh sb="4" eb="6">
      <t>キノウ</t>
    </rPh>
    <rPh sb="6" eb="8">
      <t>コウジョウ</t>
    </rPh>
    <rPh sb="12" eb="14">
      <t>カツドウ</t>
    </rPh>
    <rPh sb="14" eb="16">
      <t>カサン</t>
    </rPh>
    <phoneticPr fontId="2"/>
  </si>
  <si>
    <t>1月につき</t>
    <phoneticPr fontId="2"/>
  </si>
  <si>
    <t>短時間デイ（90）運動器機能向上加算</t>
    <rPh sb="9" eb="11">
      <t>ウンドウ</t>
    </rPh>
    <rPh sb="11" eb="12">
      <t>キ</t>
    </rPh>
    <rPh sb="12" eb="14">
      <t>キノウ</t>
    </rPh>
    <rPh sb="14" eb="16">
      <t>コウジョウ</t>
    </rPh>
    <rPh sb="16" eb="18">
      <t>カサン</t>
    </rPh>
    <phoneticPr fontId="2"/>
  </si>
  <si>
    <t>ハ　運動器機能向上加算（90）</t>
    <rPh sb="2" eb="4">
      <t>ウンドウ</t>
    </rPh>
    <rPh sb="4" eb="5">
      <t>キ</t>
    </rPh>
    <rPh sb="5" eb="7">
      <t>キノウ</t>
    </rPh>
    <rPh sb="7" eb="9">
      <t>コウジョウ</t>
    </rPh>
    <rPh sb="9" eb="11">
      <t>カサン</t>
    </rPh>
    <phoneticPr fontId="2"/>
  </si>
  <si>
    <t>225単位加算</t>
    <phoneticPr fontId="2"/>
  </si>
  <si>
    <t>短時間デイ（90）栄養改善加算</t>
    <rPh sb="9" eb="11">
      <t>エイヨウ</t>
    </rPh>
    <rPh sb="11" eb="13">
      <t>カイゼン</t>
    </rPh>
    <rPh sb="13" eb="15">
      <t>カサン</t>
    </rPh>
    <phoneticPr fontId="2"/>
  </si>
  <si>
    <t>ニ　栄養改善加算（90）</t>
    <rPh sb="2" eb="4">
      <t>エイヨウ</t>
    </rPh>
    <rPh sb="4" eb="6">
      <t>カイゼン</t>
    </rPh>
    <rPh sb="6" eb="8">
      <t>カサン</t>
    </rPh>
    <phoneticPr fontId="2"/>
  </si>
  <si>
    <t>150単位加算</t>
    <phoneticPr fontId="2"/>
  </si>
  <si>
    <t>短時間デイ（90）口腔機能向上加算</t>
    <rPh sb="9" eb="11">
      <t>コウクウ</t>
    </rPh>
    <rPh sb="11" eb="13">
      <t>キノウ</t>
    </rPh>
    <rPh sb="13" eb="15">
      <t>コウジョウ</t>
    </rPh>
    <rPh sb="15" eb="17">
      <t>カサン</t>
    </rPh>
    <phoneticPr fontId="2"/>
  </si>
  <si>
    <t>ホ　口腔機能向上加算（90）</t>
    <rPh sb="2" eb="4">
      <t>コウクウ</t>
    </rPh>
    <rPh sb="4" eb="6">
      <t>キノウ</t>
    </rPh>
    <rPh sb="6" eb="8">
      <t>コウジョウ</t>
    </rPh>
    <rPh sb="8" eb="10">
      <t>カサン</t>
    </rPh>
    <phoneticPr fontId="2"/>
  </si>
  <si>
    <t>150単位加算</t>
    <phoneticPr fontId="2"/>
  </si>
  <si>
    <t>短時間デイ（90）複数サービス実施加算Ⅰ１</t>
    <rPh sb="0" eb="3">
      <t>タンジカン</t>
    </rPh>
    <rPh sb="9" eb="11">
      <t>フクスウ</t>
    </rPh>
    <rPh sb="15" eb="17">
      <t>ジッシ</t>
    </rPh>
    <rPh sb="17" eb="19">
      <t>カサン</t>
    </rPh>
    <phoneticPr fontId="2"/>
  </si>
  <si>
    <t>ヘ　選択的サービス複数実施加算（90）</t>
    <rPh sb="2" eb="4">
      <t>センタク</t>
    </rPh>
    <rPh sb="4" eb="5">
      <t>テキ</t>
    </rPh>
    <rPh sb="9" eb="11">
      <t>フクスウ</t>
    </rPh>
    <rPh sb="11" eb="13">
      <t>ジッシ</t>
    </rPh>
    <rPh sb="13" eb="15">
      <t>カサン</t>
    </rPh>
    <phoneticPr fontId="2"/>
  </si>
  <si>
    <t>運動器機能向上及び栄養改善　　</t>
    <rPh sb="0" eb="2">
      <t>ウンドウ</t>
    </rPh>
    <rPh sb="2" eb="3">
      <t>キ</t>
    </rPh>
    <rPh sb="3" eb="5">
      <t>キノウ</t>
    </rPh>
    <rPh sb="5" eb="7">
      <t>コウジョウ</t>
    </rPh>
    <rPh sb="7" eb="8">
      <t>オヨ</t>
    </rPh>
    <rPh sb="9" eb="11">
      <t>エイヨウ</t>
    </rPh>
    <rPh sb="11" eb="13">
      <t>カイゼン</t>
    </rPh>
    <phoneticPr fontId="2"/>
  </si>
  <si>
    <t>短時間デイ（90）複数サービス実施加算Ⅰ２</t>
    <rPh sb="0" eb="3">
      <t>タンジカン</t>
    </rPh>
    <rPh sb="9" eb="11">
      <t>フクスウ</t>
    </rPh>
    <rPh sb="15" eb="17">
      <t>ジッシ</t>
    </rPh>
    <rPh sb="17" eb="19">
      <t>カサン</t>
    </rPh>
    <phoneticPr fontId="2"/>
  </si>
  <si>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2"/>
  </si>
  <si>
    <t>短時間デイ（90）複数サービス実施加算Ⅰ３</t>
    <rPh sb="0" eb="3">
      <t>タンジカン</t>
    </rPh>
    <rPh sb="9" eb="11">
      <t>フクスウ</t>
    </rPh>
    <rPh sb="15" eb="17">
      <t>ジッシ</t>
    </rPh>
    <rPh sb="17" eb="19">
      <t>カサン</t>
    </rPh>
    <phoneticPr fontId="2"/>
  </si>
  <si>
    <t>栄養改善及び口腔機能向上　</t>
    <rPh sb="0" eb="2">
      <t>エイヨウ</t>
    </rPh>
    <rPh sb="2" eb="4">
      <t>カイゼン</t>
    </rPh>
    <rPh sb="4" eb="5">
      <t>オヨ</t>
    </rPh>
    <rPh sb="6" eb="8">
      <t>コウクウ</t>
    </rPh>
    <rPh sb="8" eb="10">
      <t>キノウ</t>
    </rPh>
    <rPh sb="10" eb="12">
      <t>コウジョウ</t>
    </rPh>
    <phoneticPr fontId="2"/>
  </si>
  <si>
    <t>短時間デイ（90）複数サービス実施加算Ⅱ</t>
    <rPh sb="0" eb="3">
      <t>タンジカン</t>
    </rPh>
    <rPh sb="9" eb="11">
      <t>フクスウ</t>
    </rPh>
    <rPh sb="15" eb="17">
      <t>ジッシ</t>
    </rPh>
    <rPh sb="17" eb="19">
      <t>カサン</t>
    </rPh>
    <phoneticPr fontId="2"/>
  </si>
  <si>
    <t>（2）選択的サービス複数実施加算（Ⅱ）</t>
    <phoneticPr fontId="2"/>
  </si>
  <si>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</si>
  <si>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短時間デイ（90）事業所評価加算</t>
    <rPh sb="9" eb="11">
      <t>ジギョウ</t>
    </rPh>
    <rPh sb="11" eb="12">
      <t>ショ</t>
    </rPh>
    <rPh sb="12" eb="14">
      <t>ヒョウカ</t>
    </rPh>
    <rPh sb="14" eb="16">
      <t>カサン</t>
    </rPh>
    <phoneticPr fontId="2"/>
  </si>
  <si>
    <t>ト　事業所評価加算（90）</t>
    <rPh sb="2" eb="4">
      <t>ジギョウ</t>
    </rPh>
    <rPh sb="4" eb="5">
      <t>ショ</t>
    </rPh>
    <rPh sb="5" eb="7">
      <t>ヒョウカ</t>
    </rPh>
    <rPh sb="7" eb="9">
      <t>カサン</t>
    </rPh>
    <phoneticPr fontId="2"/>
  </si>
  <si>
    <t>短時間デイ（90）看護職員配置加算Ⅰ</t>
    <rPh sb="9" eb="17">
      <t>カンゴショクインハイチカサン</t>
    </rPh>
    <phoneticPr fontId="2"/>
  </si>
  <si>
    <t>チ　看護職員配置加算（90）</t>
    <rPh sb="2" eb="10">
      <t>カンゴショクインハイチカサン</t>
    </rPh>
    <phoneticPr fontId="2"/>
  </si>
  <si>
    <t>（１）看護職員配置加算Ⅰ：専従の常勤看護職員を1以上配置かつ定員超過なし</t>
    <rPh sb="13" eb="15">
      <t>センジュウ</t>
    </rPh>
    <rPh sb="16" eb="18">
      <t>ジョウキン</t>
    </rPh>
    <rPh sb="18" eb="20">
      <t>カンゴ</t>
    </rPh>
    <rPh sb="20" eb="22">
      <t>ショクイン</t>
    </rPh>
    <rPh sb="24" eb="26">
      <t>イジョウ</t>
    </rPh>
    <rPh sb="26" eb="28">
      <t>ハイチ</t>
    </rPh>
    <rPh sb="30" eb="32">
      <t>テイイン</t>
    </rPh>
    <rPh sb="32" eb="34">
      <t>チョウカ</t>
    </rPh>
    <phoneticPr fontId="2"/>
  </si>
  <si>
    <t>142単位加算</t>
    <phoneticPr fontId="2"/>
  </si>
  <si>
    <t>短時間デイ（90）看護職員配置加算Ⅱ</t>
    <rPh sb="9" eb="17">
      <t>カンゴショクインハイチカサン</t>
    </rPh>
    <phoneticPr fontId="2"/>
  </si>
  <si>
    <t>（２）看護職員配置加算Ⅱ：看護職員を常勤換算方式で1名以上配置かつ定員超過なし</t>
    <rPh sb="13" eb="15">
      <t>カンゴ</t>
    </rPh>
    <rPh sb="15" eb="17">
      <t>ショクイン</t>
    </rPh>
    <rPh sb="18" eb="20">
      <t>ジョウキン</t>
    </rPh>
    <rPh sb="20" eb="22">
      <t>カンサン</t>
    </rPh>
    <rPh sb="22" eb="24">
      <t>ホウシキ</t>
    </rPh>
    <rPh sb="26" eb="27">
      <t>メイ</t>
    </rPh>
    <rPh sb="27" eb="29">
      <t>イジョウ</t>
    </rPh>
    <rPh sb="29" eb="31">
      <t>ハイチ</t>
    </rPh>
    <rPh sb="33" eb="35">
      <t>テイイン</t>
    </rPh>
    <rPh sb="35" eb="37">
      <t>チョウカ</t>
    </rPh>
    <phoneticPr fontId="2"/>
  </si>
  <si>
    <t>110単位加算</t>
    <rPh sb="3" eb="5">
      <t>タンイ</t>
    </rPh>
    <phoneticPr fontId="2"/>
  </si>
  <si>
    <t>短時間デイ（90）提供体制加算Ⅰ１１</t>
    <rPh sb="9" eb="11">
      <t>テイキョウ</t>
    </rPh>
    <rPh sb="11" eb="13">
      <t>タイセイ</t>
    </rPh>
    <rPh sb="13" eb="15">
      <t>カサン</t>
    </rPh>
    <phoneticPr fontId="2"/>
  </si>
  <si>
    <t>リ　サービス提供体制強化加算（90）</t>
    <rPh sb="6" eb="8">
      <t>テイキョウ</t>
    </rPh>
    <rPh sb="8" eb="10">
      <t>タイセイ</t>
    </rPh>
    <rPh sb="10" eb="12">
      <t>キョウカ</t>
    </rPh>
    <rPh sb="12" eb="14">
      <t>カサン</t>
    </rPh>
    <phoneticPr fontId="2"/>
  </si>
  <si>
    <t>短時間デイ（90）提供体制加算Ⅰ１２</t>
    <rPh sb="9" eb="11">
      <t>テイキョウ</t>
    </rPh>
    <rPh sb="11" eb="13">
      <t>タイセイ</t>
    </rPh>
    <rPh sb="13" eb="15">
      <t>カサン</t>
    </rPh>
    <phoneticPr fontId="2"/>
  </si>
  <si>
    <t>短時間デイ（90）提供体制加算Ⅰ２１</t>
    <rPh sb="9" eb="11">
      <t>テイキョウ</t>
    </rPh>
    <rPh sb="11" eb="13">
      <t>タイセイ</t>
    </rPh>
    <rPh sb="13" eb="15">
      <t>カサン</t>
    </rPh>
    <phoneticPr fontId="2"/>
  </si>
  <si>
    <t>短時間デイ（90）提供体制加算Ⅰ２２</t>
    <rPh sb="9" eb="11">
      <t>テイキョウ</t>
    </rPh>
    <rPh sb="11" eb="13">
      <t>タイセイ</t>
    </rPh>
    <rPh sb="13" eb="15">
      <t>カサン</t>
    </rPh>
    <phoneticPr fontId="2"/>
  </si>
  <si>
    <t>短時間デイ（90）提供体制加算Ⅱ１</t>
    <rPh sb="9" eb="11">
      <t>テイキョウ</t>
    </rPh>
    <rPh sb="11" eb="13">
      <t>タイセイ</t>
    </rPh>
    <rPh sb="13" eb="15">
      <t>カサン</t>
    </rPh>
    <phoneticPr fontId="2"/>
  </si>
  <si>
    <t>短時間デイ（90）提供体制加算Ⅱ２</t>
    <rPh sb="9" eb="11">
      <t>テイキョウ</t>
    </rPh>
    <rPh sb="11" eb="13">
      <t>タイセイ</t>
    </rPh>
    <rPh sb="13" eb="15">
      <t>カサン</t>
    </rPh>
    <phoneticPr fontId="2"/>
  </si>
  <si>
    <t>短時間デイ（90）処遇改善加算Ⅰ</t>
    <rPh sb="9" eb="11">
      <t>ショグウ</t>
    </rPh>
    <rPh sb="11" eb="13">
      <t>カイゼン</t>
    </rPh>
    <rPh sb="13" eb="15">
      <t>カサン</t>
    </rPh>
    <phoneticPr fontId="2"/>
  </si>
  <si>
    <t>(1)介護職員処遇改善加算(Ⅰ)　</t>
    <phoneticPr fontId="2"/>
  </si>
  <si>
    <t>短時間デイ（90）処遇改善加算Ⅱ</t>
    <rPh sb="9" eb="11">
      <t>ショグウ</t>
    </rPh>
    <rPh sb="11" eb="13">
      <t>カイゼン</t>
    </rPh>
    <rPh sb="13" eb="15">
      <t>カサン</t>
    </rPh>
    <phoneticPr fontId="2"/>
  </si>
  <si>
    <t>(2)介護職員処遇改善加算(Ⅱ)</t>
    <phoneticPr fontId="2"/>
  </si>
  <si>
    <t>短時間デイ（90）処遇改善加算Ⅲ</t>
    <rPh sb="9" eb="11">
      <t>ショグウ</t>
    </rPh>
    <rPh sb="11" eb="13">
      <t>カイゼン</t>
    </rPh>
    <rPh sb="13" eb="15">
      <t>カサン</t>
    </rPh>
    <phoneticPr fontId="2"/>
  </si>
  <si>
    <t>(3)介護職員処遇改善加算(Ⅲ)</t>
    <phoneticPr fontId="2"/>
  </si>
  <si>
    <t>短時間デイ（90）処遇改善加算Ⅳ</t>
    <rPh sb="9" eb="11">
      <t>ショグウ</t>
    </rPh>
    <rPh sb="11" eb="13">
      <t>カイゼン</t>
    </rPh>
    <rPh sb="13" eb="15">
      <t>カサン</t>
    </rPh>
    <phoneticPr fontId="2"/>
  </si>
  <si>
    <t>(4)介護職員処遇改善加算(Ⅳ)　</t>
    <phoneticPr fontId="2"/>
  </si>
  <si>
    <t>（3）で算定した単位数の　　90％　加算</t>
    <phoneticPr fontId="2"/>
  </si>
  <si>
    <t>短時間デイ（90）処遇改善加算Ⅴ</t>
    <rPh sb="9" eb="11">
      <t>ショグウ</t>
    </rPh>
    <rPh sb="11" eb="13">
      <t>カイゼン</t>
    </rPh>
    <rPh sb="13" eb="15">
      <t>カサン</t>
    </rPh>
    <phoneticPr fontId="2"/>
  </si>
  <si>
    <t>(5)介護職員処遇改善加算(Ⅴ)　</t>
    <phoneticPr fontId="2"/>
  </si>
  <si>
    <t>（3）で算定した単位数の　　80％　加算</t>
    <phoneticPr fontId="2"/>
  </si>
  <si>
    <t>短時間デイ（80）（入・送）１</t>
  </si>
  <si>
    <t>短時間デイ（80）（入・送）２</t>
  </si>
  <si>
    <t>短時間デイ（80）（入）１</t>
  </si>
  <si>
    <t>短時間デイ（80）（入）２</t>
  </si>
  <si>
    <t>短時間デイ（80）（送）１</t>
  </si>
  <si>
    <t>短時間デイ（80）（送）２</t>
  </si>
  <si>
    <t>短時間デイ（80）（なし）１</t>
  </si>
  <si>
    <t>短時間デイ（80）（なし）２</t>
  </si>
  <si>
    <t>短時間デイ（80）回数（入・送）１</t>
  </si>
  <si>
    <t>短時間デイ（80）回数（入・送）２</t>
  </si>
  <si>
    <t>短時間デイ（80）回数（入）１</t>
  </si>
  <si>
    <t>短時間デイ（80）回数（入）２</t>
  </si>
  <si>
    <t>短時間デイ（80）回数（送）１</t>
  </si>
  <si>
    <t>短時間デイ（80）回数（送）２</t>
  </si>
  <si>
    <t>短時間デイ（80）回数（なし）１</t>
  </si>
  <si>
    <t>短時間デイ（80）回数（なし）２</t>
  </si>
  <si>
    <t>(1)介護職員処遇改善加算(Ⅰ)　</t>
    <phoneticPr fontId="2"/>
  </si>
  <si>
    <t>1月につき</t>
    <phoneticPr fontId="2"/>
  </si>
  <si>
    <t>(2)介護職員処遇改善加算(Ⅱ)</t>
    <phoneticPr fontId="2"/>
  </si>
  <si>
    <t>(3)介護職員処遇改善加算(Ⅲ)</t>
    <phoneticPr fontId="2"/>
  </si>
  <si>
    <t>(4)介護職員処遇改善加算(Ⅳ)　</t>
    <phoneticPr fontId="2"/>
  </si>
  <si>
    <t>（3）で算定した単位数の　　90％　加算</t>
    <phoneticPr fontId="2"/>
  </si>
  <si>
    <t>(4)介護職員処遇改善加算(Ⅴ)　</t>
    <phoneticPr fontId="2"/>
  </si>
  <si>
    <t>（3）で算定した単位数の　　80％　加算</t>
    <phoneticPr fontId="2"/>
  </si>
  <si>
    <t>短時間デイ（80）日割（入・送）１</t>
  </si>
  <si>
    <t>短時間デイ（80）日割（入・送）２</t>
  </si>
  <si>
    <t>短時間デイ（80）日割（入）１</t>
  </si>
  <si>
    <t>短時間デイ（80）日割（入）２</t>
  </si>
  <si>
    <t>短時間デイ（80）日割（送）１</t>
  </si>
  <si>
    <t>短時間デイ（80）日割（送）２</t>
  </si>
  <si>
    <t>短時間デイ（80）日割（なし）１</t>
  </si>
  <si>
    <t>短時間デイ（80）日割（なし）２</t>
  </si>
  <si>
    <t>定員超過の場合
　　×　70％</t>
    <phoneticPr fontId="2"/>
  </si>
  <si>
    <t>サービスコード</t>
    <phoneticPr fontId="2"/>
  </si>
  <si>
    <t>短時間デイ（80）生活向上グループ活動加算</t>
    <rPh sb="0" eb="3">
      <t>タンジカン</t>
    </rPh>
    <rPh sb="9" eb="11">
      <t>セイカツ</t>
    </rPh>
    <rPh sb="11" eb="13">
      <t>コウジョウ</t>
    </rPh>
    <rPh sb="17" eb="19">
      <t>カツドウ</t>
    </rPh>
    <rPh sb="19" eb="21">
      <t>カサン</t>
    </rPh>
    <phoneticPr fontId="2"/>
  </si>
  <si>
    <t>ロ　生活機能向上グループ活動加算（80）</t>
    <rPh sb="2" eb="4">
      <t>セイカツ</t>
    </rPh>
    <rPh sb="4" eb="6">
      <t>キノウ</t>
    </rPh>
    <rPh sb="6" eb="8">
      <t>コウジョウ</t>
    </rPh>
    <rPh sb="12" eb="14">
      <t>カツドウ</t>
    </rPh>
    <rPh sb="14" eb="16">
      <t>カサン</t>
    </rPh>
    <phoneticPr fontId="2"/>
  </si>
  <si>
    <t>短時間デイ（80）運動器機能向上加算</t>
    <rPh sb="9" eb="11">
      <t>ウンドウ</t>
    </rPh>
    <rPh sb="11" eb="12">
      <t>キ</t>
    </rPh>
    <rPh sb="12" eb="14">
      <t>キノウ</t>
    </rPh>
    <rPh sb="14" eb="16">
      <t>コウジョウ</t>
    </rPh>
    <rPh sb="16" eb="18">
      <t>カサン</t>
    </rPh>
    <phoneticPr fontId="2"/>
  </si>
  <si>
    <t>ハ　運動器機能向上加算（80）</t>
    <rPh sb="2" eb="4">
      <t>ウンドウ</t>
    </rPh>
    <rPh sb="4" eb="5">
      <t>キ</t>
    </rPh>
    <rPh sb="5" eb="7">
      <t>キノウ</t>
    </rPh>
    <rPh sb="7" eb="9">
      <t>コウジョウ</t>
    </rPh>
    <rPh sb="9" eb="11">
      <t>カサン</t>
    </rPh>
    <phoneticPr fontId="2"/>
  </si>
  <si>
    <t>225単位加算</t>
    <phoneticPr fontId="2"/>
  </si>
  <si>
    <t>短時間デイ（80）栄養改善加算</t>
    <rPh sb="9" eb="11">
      <t>エイヨウ</t>
    </rPh>
    <rPh sb="11" eb="13">
      <t>カイゼン</t>
    </rPh>
    <rPh sb="13" eb="15">
      <t>カサン</t>
    </rPh>
    <phoneticPr fontId="2"/>
  </si>
  <si>
    <t>ニ　栄養改善加算（80）</t>
    <rPh sb="2" eb="4">
      <t>エイヨウ</t>
    </rPh>
    <rPh sb="4" eb="6">
      <t>カイゼン</t>
    </rPh>
    <rPh sb="6" eb="8">
      <t>カサン</t>
    </rPh>
    <phoneticPr fontId="2"/>
  </si>
  <si>
    <t>150単位加算</t>
    <phoneticPr fontId="2"/>
  </si>
  <si>
    <t>短時間デイ（80）口腔機能向上加算</t>
    <rPh sb="9" eb="11">
      <t>コウクウ</t>
    </rPh>
    <rPh sb="11" eb="13">
      <t>キノウ</t>
    </rPh>
    <rPh sb="13" eb="15">
      <t>コウジョウ</t>
    </rPh>
    <rPh sb="15" eb="17">
      <t>カサン</t>
    </rPh>
    <phoneticPr fontId="2"/>
  </si>
  <si>
    <t>ホ　口腔機能向上加算（80）</t>
    <rPh sb="2" eb="4">
      <t>コウクウ</t>
    </rPh>
    <rPh sb="4" eb="6">
      <t>キノウ</t>
    </rPh>
    <rPh sb="6" eb="8">
      <t>コウジョウ</t>
    </rPh>
    <rPh sb="8" eb="10">
      <t>カサン</t>
    </rPh>
    <phoneticPr fontId="2"/>
  </si>
  <si>
    <t>短時間デイ（80）複数サービス実施加算Ⅰ１</t>
    <rPh sb="0" eb="3">
      <t>タンジカン</t>
    </rPh>
    <rPh sb="9" eb="11">
      <t>フクスウ</t>
    </rPh>
    <rPh sb="15" eb="17">
      <t>ジッシ</t>
    </rPh>
    <rPh sb="17" eb="19">
      <t>カサン</t>
    </rPh>
    <phoneticPr fontId="2"/>
  </si>
  <si>
    <t>ヘ　選択的サービス複数実施加算（80）</t>
    <rPh sb="2" eb="4">
      <t>センタク</t>
    </rPh>
    <rPh sb="4" eb="5">
      <t>テキ</t>
    </rPh>
    <rPh sb="9" eb="11">
      <t>フクスウ</t>
    </rPh>
    <rPh sb="11" eb="13">
      <t>ジッシ</t>
    </rPh>
    <rPh sb="13" eb="15">
      <t>カサン</t>
    </rPh>
    <phoneticPr fontId="2"/>
  </si>
  <si>
    <t>短時間デイ（80）複数サービス実施加算Ⅰ２</t>
    <rPh sb="0" eb="3">
      <t>タンジカン</t>
    </rPh>
    <rPh sb="9" eb="11">
      <t>フクスウ</t>
    </rPh>
    <rPh sb="15" eb="17">
      <t>ジッシ</t>
    </rPh>
    <rPh sb="17" eb="19">
      <t>カサン</t>
    </rPh>
    <phoneticPr fontId="2"/>
  </si>
  <si>
    <t>短時間デイ（80）複数サービス実施加算Ⅰ３</t>
    <rPh sb="0" eb="3">
      <t>タンジカン</t>
    </rPh>
    <rPh sb="9" eb="11">
      <t>フクスウ</t>
    </rPh>
    <rPh sb="15" eb="17">
      <t>ジッシ</t>
    </rPh>
    <rPh sb="17" eb="19">
      <t>カサン</t>
    </rPh>
    <phoneticPr fontId="2"/>
  </si>
  <si>
    <t>短時間デイ（80）複数サービス実施加算Ⅱ</t>
    <rPh sb="0" eb="3">
      <t>タンジカン</t>
    </rPh>
    <rPh sb="9" eb="11">
      <t>フクスウ</t>
    </rPh>
    <rPh sb="15" eb="17">
      <t>ジッシ</t>
    </rPh>
    <rPh sb="17" eb="19">
      <t>カサン</t>
    </rPh>
    <phoneticPr fontId="2"/>
  </si>
  <si>
    <t>（2）選択的サービス複数実施加算（Ⅱ）</t>
    <phoneticPr fontId="2"/>
  </si>
  <si>
    <t>短時間デイ（80）事業所評価加算</t>
    <rPh sb="9" eb="11">
      <t>ジギョウ</t>
    </rPh>
    <rPh sb="11" eb="12">
      <t>ショ</t>
    </rPh>
    <rPh sb="12" eb="14">
      <t>ヒョウカ</t>
    </rPh>
    <rPh sb="14" eb="16">
      <t>カサン</t>
    </rPh>
    <phoneticPr fontId="2"/>
  </si>
  <si>
    <t>ト　事業所評価加算（80）</t>
    <rPh sb="2" eb="4">
      <t>ジギョウ</t>
    </rPh>
    <rPh sb="4" eb="5">
      <t>ショ</t>
    </rPh>
    <rPh sb="5" eb="7">
      <t>ヒョウカ</t>
    </rPh>
    <rPh sb="7" eb="9">
      <t>カサン</t>
    </rPh>
    <phoneticPr fontId="2"/>
  </si>
  <si>
    <t>短時間デイ（80）看護職員配置加算Ⅰ</t>
    <rPh sb="9" eb="17">
      <t>カンゴショクインハイチカサン</t>
    </rPh>
    <phoneticPr fontId="2"/>
  </si>
  <si>
    <t>チ　看護職員配置加算（80）</t>
    <rPh sb="2" eb="10">
      <t>カンゴショクインハイチカサン</t>
    </rPh>
    <phoneticPr fontId="2"/>
  </si>
  <si>
    <t>142単位加算</t>
    <phoneticPr fontId="2"/>
  </si>
  <si>
    <t>短時間デイ（80）看護職員配置加算Ⅱ</t>
    <rPh sb="9" eb="17">
      <t>カンゴショクインハイチカサン</t>
    </rPh>
    <phoneticPr fontId="2"/>
  </si>
  <si>
    <t>短時間デイ（80）提供体制加算Ⅰ１１</t>
    <rPh sb="9" eb="11">
      <t>テイキョウ</t>
    </rPh>
    <rPh sb="11" eb="13">
      <t>タイセイ</t>
    </rPh>
    <rPh sb="13" eb="15">
      <t>カサン</t>
    </rPh>
    <phoneticPr fontId="2"/>
  </si>
  <si>
    <t>リ　サービス提供体制強化加算（80）</t>
    <rPh sb="6" eb="8">
      <t>テイキョウ</t>
    </rPh>
    <rPh sb="8" eb="10">
      <t>タイセイ</t>
    </rPh>
    <rPh sb="10" eb="12">
      <t>キョウカ</t>
    </rPh>
    <rPh sb="12" eb="14">
      <t>カサン</t>
    </rPh>
    <phoneticPr fontId="2"/>
  </si>
  <si>
    <t>短時間デイ（80）提供体制加算Ⅰ１２</t>
    <rPh sb="9" eb="11">
      <t>テイキョウ</t>
    </rPh>
    <rPh sb="11" eb="13">
      <t>タイセイ</t>
    </rPh>
    <rPh sb="13" eb="15">
      <t>カサン</t>
    </rPh>
    <phoneticPr fontId="2"/>
  </si>
  <si>
    <t>短時間デイ（80）提供体制加算Ⅰ２１</t>
    <rPh sb="9" eb="11">
      <t>テイキョウ</t>
    </rPh>
    <rPh sb="11" eb="13">
      <t>タイセイ</t>
    </rPh>
    <rPh sb="13" eb="15">
      <t>カサン</t>
    </rPh>
    <phoneticPr fontId="2"/>
  </si>
  <si>
    <t>短時間デイ（80）提供体制加算Ⅰ２２</t>
    <rPh sb="9" eb="11">
      <t>テイキョウ</t>
    </rPh>
    <rPh sb="11" eb="13">
      <t>タイセイ</t>
    </rPh>
    <rPh sb="13" eb="15">
      <t>カサン</t>
    </rPh>
    <phoneticPr fontId="2"/>
  </si>
  <si>
    <t>短時間デイ（80）提供体制加算Ⅱ１</t>
    <rPh sb="9" eb="11">
      <t>テイキョウ</t>
    </rPh>
    <rPh sb="11" eb="13">
      <t>タイセイ</t>
    </rPh>
    <rPh sb="13" eb="15">
      <t>カサン</t>
    </rPh>
    <phoneticPr fontId="2"/>
  </si>
  <si>
    <t>短時間デイ（80）提供体制加算Ⅱ２</t>
    <rPh sb="9" eb="11">
      <t>テイキョウ</t>
    </rPh>
    <rPh sb="11" eb="13">
      <t>タイセイ</t>
    </rPh>
    <rPh sb="13" eb="15">
      <t>カサン</t>
    </rPh>
    <phoneticPr fontId="2"/>
  </si>
  <si>
    <t>短時間デイ（80）処遇改善加算Ⅰ</t>
    <rPh sb="9" eb="11">
      <t>ショグウ</t>
    </rPh>
    <rPh sb="11" eb="13">
      <t>カイゼン</t>
    </rPh>
    <rPh sb="13" eb="15">
      <t>カサン</t>
    </rPh>
    <phoneticPr fontId="2"/>
  </si>
  <si>
    <t>(1)介護職員処遇改善加算(Ⅰ)　</t>
    <phoneticPr fontId="2"/>
  </si>
  <si>
    <t>短時間デイ（80）処遇改善加算Ⅱ</t>
    <rPh sb="9" eb="11">
      <t>ショグウ</t>
    </rPh>
    <rPh sb="11" eb="13">
      <t>カイゼン</t>
    </rPh>
    <rPh sb="13" eb="15">
      <t>カサン</t>
    </rPh>
    <phoneticPr fontId="2"/>
  </si>
  <si>
    <t>(2)介護職員処遇改善加算(Ⅱ)</t>
    <phoneticPr fontId="2"/>
  </si>
  <si>
    <t>短時間デイ（80）処遇改善加算Ⅲ</t>
    <rPh sb="9" eb="11">
      <t>ショグウ</t>
    </rPh>
    <rPh sb="11" eb="13">
      <t>カイゼン</t>
    </rPh>
    <rPh sb="13" eb="15">
      <t>カサン</t>
    </rPh>
    <phoneticPr fontId="2"/>
  </si>
  <si>
    <t>(3)介護職員処遇改善加算(Ⅲ)</t>
    <phoneticPr fontId="2"/>
  </si>
  <si>
    <t>短時間デイ（80）処遇改善加算Ⅳ</t>
    <rPh sb="9" eb="11">
      <t>ショグウ</t>
    </rPh>
    <rPh sb="11" eb="13">
      <t>カイゼン</t>
    </rPh>
    <rPh sb="13" eb="15">
      <t>カサン</t>
    </rPh>
    <phoneticPr fontId="2"/>
  </si>
  <si>
    <t>(4)介護職員処遇改善加算(Ⅳ)　</t>
    <phoneticPr fontId="2"/>
  </si>
  <si>
    <t>短時間デイ（80）処遇改善加算Ⅴ</t>
    <rPh sb="9" eb="11">
      <t>ショグウ</t>
    </rPh>
    <rPh sb="11" eb="13">
      <t>カイゼン</t>
    </rPh>
    <rPh sb="13" eb="15">
      <t>カサン</t>
    </rPh>
    <phoneticPr fontId="2"/>
  </si>
  <si>
    <t>(5)介護職員処遇改善加算(Ⅴ)　</t>
    <phoneticPr fontId="2"/>
  </si>
  <si>
    <t>サービスコード</t>
    <phoneticPr fontId="2"/>
  </si>
  <si>
    <t>ＡＦ</t>
    <phoneticPr fontId="2"/>
  </si>
  <si>
    <t>介護予防ケアネジメント</t>
    <rPh sb="0" eb="2">
      <t>カイゴ</t>
    </rPh>
    <rPh sb="2" eb="4">
      <t>ヨボウ</t>
    </rPh>
    <phoneticPr fontId="2"/>
  </si>
  <si>
    <t>イ　介護予防ケアマネジメント費</t>
    <rPh sb="2" eb="4">
      <t>カイゴ</t>
    </rPh>
    <rPh sb="4" eb="6">
      <t>ヨボウ</t>
    </rPh>
    <rPh sb="14" eb="15">
      <t>ヒ</t>
    </rPh>
    <phoneticPr fontId="2"/>
  </si>
  <si>
    <t>ＡＦ</t>
    <phoneticPr fontId="2"/>
  </si>
  <si>
    <t>介護予防ケア初回加算</t>
    <rPh sb="0" eb="2">
      <t>カイゴ</t>
    </rPh>
    <rPh sb="2" eb="4">
      <t>ヨボウ</t>
    </rPh>
    <rPh sb="6" eb="8">
      <t>ショカイ</t>
    </rPh>
    <rPh sb="8" eb="10">
      <t>カサン</t>
    </rPh>
    <phoneticPr fontId="2"/>
  </si>
  <si>
    <t>介護予防ケア小規模多機能連携加算</t>
    <rPh sb="0" eb="2">
      <t>カイゴ</t>
    </rPh>
    <rPh sb="2" eb="4">
      <t>ヨボウ</t>
    </rPh>
    <rPh sb="6" eb="9">
      <t>ショウキボ</t>
    </rPh>
    <rPh sb="9" eb="12">
      <t>タキノウ</t>
    </rPh>
    <rPh sb="12" eb="14">
      <t>レンケイ</t>
    </rPh>
    <rPh sb="14" eb="16">
      <t>カサン</t>
    </rPh>
    <phoneticPr fontId="2"/>
  </si>
  <si>
    <t>ロ　初回加算</t>
    <rPh sb="2" eb="4">
      <t>ショカイ</t>
    </rPh>
    <rPh sb="4" eb="6">
      <t>カサン</t>
    </rPh>
    <phoneticPr fontId="2"/>
  </si>
  <si>
    <t>　300単位</t>
    <phoneticPr fontId="2"/>
  </si>
  <si>
    <t>ハ　介護予防小規模多機能型居宅介護事業所連携加算</t>
    <rPh sb="2" eb="4">
      <t>カイゴ</t>
    </rPh>
    <rPh sb="4" eb="6">
      <t>ヨボウ</t>
    </rPh>
    <rPh sb="6" eb="9">
      <t>ショウキボ</t>
    </rPh>
    <rPh sb="9" eb="12">
      <t>タキノウ</t>
    </rPh>
    <rPh sb="12" eb="13">
      <t>ガタ</t>
    </rPh>
    <rPh sb="13" eb="15">
      <t>キョタク</t>
    </rPh>
    <rPh sb="15" eb="17">
      <t>カイゴ</t>
    </rPh>
    <rPh sb="17" eb="19">
      <t>ジギョウ</t>
    </rPh>
    <rPh sb="19" eb="20">
      <t>ショ</t>
    </rPh>
    <rPh sb="20" eb="22">
      <t>レンケイ</t>
    </rPh>
    <rPh sb="22" eb="24">
      <t>カサン</t>
    </rPh>
    <phoneticPr fontId="2"/>
  </si>
  <si>
    <t>300単位</t>
    <phoneticPr fontId="2"/>
  </si>
  <si>
    <t>イ　通所型サービス費（独自）</t>
    <phoneticPr fontId="2"/>
  </si>
  <si>
    <t>※日割コード</t>
    <rPh sb="1" eb="3">
      <t>ヒワリ</t>
    </rPh>
    <phoneticPr fontId="2"/>
  </si>
  <si>
    <t>チ　初回加算</t>
    <rPh sb="2" eb="4">
      <t>ショカイ</t>
    </rPh>
    <rPh sb="4" eb="6">
      <t>カサン</t>
    </rPh>
    <phoneticPr fontId="2"/>
  </si>
  <si>
    <t>200単位加算</t>
    <phoneticPr fontId="2"/>
  </si>
  <si>
    <t>リ　生活機能向上連携加算</t>
    <rPh sb="2" eb="4">
      <t>セイカツ</t>
    </rPh>
    <rPh sb="4" eb="6">
      <t>キノウ</t>
    </rPh>
    <rPh sb="6" eb="8">
      <t>コウジョウ</t>
    </rPh>
    <rPh sb="8" eb="10">
      <t>レンケイ</t>
    </rPh>
    <rPh sb="10" eb="12">
      <t>カサン</t>
    </rPh>
    <phoneticPr fontId="2"/>
  </si>
  <si>
    <t>100単位加算</t>
    <phoneticPr fontId="2"/>
  </si>
  <si>
    <t>訪問型独自サービスⅠ</t>
    <phoneticPr fontId="2"/>
  </si>
  <si>
    <t>訪問型独自サービスⅠ・同一</t>
    <rPh sb="11" eb="12">
      <t>ドウ</t>
    </rPh>
    <rPh sb="12" eb="13">
      <t>イツ</t>
    </rPh>
    <phoneticPr fontId="2"/>
  </si>
  <si>
    <t>訪問型独自サービスⅡ</t>
    <phoneticPr fontId="2"/>
  </si>
  <si>
    <t>訪問型独自サービスⅡ・同一</t>
    <rPh sb="11" eb="12">
      <t>ドウ</t>
    </rPh>
    <rPh sb="12" eb="13">
      <t>イツ</t>
    </rPh>
    <phoneticPr fontId="2"/>
  </si>
  <si>
    <t>訪問型独自サービスⅢ</t>
    <phoneticPr fontId="2"/>
  </si>
  <si>
    <t>訪問型独自サービスⅢ・同一</t>
    <rPh sb="11" eb="12">
      <t>ドウ</t>
    </rPh>
    <rPh sb="12" eb="13">
      <t>イツ</t>
    </rPh>
    <phoneticPr fontId="2"/>
  </si>
  <si>
    <t>訪問型独自サービスⅣ</t>
    <phoneticPr fontId="2"/>
  </si>
  <si>
    <t>訪問型独自サービスⅣ・同一</t>
    <rPh sb="11" eb="12">
      <t>ドウ</t>
    </rPh>
    <rPh sb="12" eb="13">
      <t>イツ</t>
    </rPh>
    <phoneticPr fontId="2"/>
  </si>
  <si>
    <t>訪問型独自サービスⅤ</t>
    <phoneticPr fontId="2"/>
  </si>
  <si>
    <t>訪問型独自サービスⅤ・同一</t>
    <rPh sb="11" eb="12">
      <t>ドウ</t>
    </rPh>
    <rPh sb="12" eb="13">
      <t>イツ</t>
    </rPh>
    <phoneticPr fontId="2"/>
  </si>
  <si>
    <t>訪問型独自サービスⅥ</t>
    <phoneticPr fontId="2"/>
  </si>
  <si>
    <t>訪問型独自サービスⅥ・同一</t>
    <rPh sb="11" eb="12">
      <t>ドウ</t>
    </rPh>
    <rPh sb="12" eb="13">
      <t>イツ</t>
    </rPh>
    <phoneticPr fontId="2"/>
  </si>
  <si>
    <t>訪問型独自サービスⅠ日割</t>
    <rPh sb="10" eb="12">
      <t>ヒワ</t>
    </rPh>
    <phoneticPr fontId="2"/>
  </si>
  <si>
    <t>訪問型独自サービスⅠ日割・同一</t>
    <rPh sb="13" eb="14">
      <t>ドウ</t>
    </rPh>
    <rPh sb="14" eb="15">
      <t>イツ</t>
    </rPh>
    <phoneticPr fontId="2"/>
  </si>
  <si>
    <t>訪問型独自サービスⅡ日割</t>
    <rPh sb="10" eb="12">
      <t>ヒワ</t>
    </rPh>
    <phoneticPr fontId="2"/>
  </si>
  <si>
    <t>訪問型独自サービスⅡ日割・同一</t>
    <rPh sb="13" eb="14">
      <t>ドウ</t>
    </rPh>
    <rPh sb="14" eb="15">
      <t>イツ</t>
    </rPh>
    <phoneticPr fontId="2"/>
  </si>
  <si>
    <t>訪問型独自サービスⅢ日割</t>
    <rPh sb="10" eb="12">
      <t>ヒワ</t>
    </rPh>
    <phoneticPr fontId="2"/>
  </si>
  <si>
    <t>訪問型独自サービスⅢ日割・同一</t>
    <rPh sb="13" eb="14">
      <t>ドウ</t>
    </rPh>
    <rPh sb="14" eb="15">
      <t>イツ</t>
    </rPh>
    <phoneticPr fontId="2"/>
  </si>
  <si>
    <t>訪問型独自サービス初回加算</t>
    <rPh sb="9" eb="11">
      <t>ショカイ</t>
    </rPh>
    <rPh sb="11" eb="13">
      <t>カサン</t>
    </rPh>
    <phoneticPr fontId="2"/>
  </si>
  <si>
    <t>訪問型独自サービス処遇改善加算Ⅰ</t>
    <rPh sb="9" eb="11">
      <t>ショグウ</t>
    </rPh>
    <rPh sb="11" eb="13">
      <t>カイゼン</t>
    </rPh>
    <rPh sb="13" eb="15">
      <t>カサン</t>
    </rPh>
    <phoneticPr fontId="2"/>
  </si>
  <si>
    <t>訪問型独自サービス処遇改善加算Ⅱ</t>
    <phoneticPr fontId="2"/>
  </si>
  <si>
    <t>訪問型独自サービス処遇改善加算Ⅲ</t>
    <phoneticPr fontId="2"/>
  </si>
  <si>
    <t>訪問型独自サービス処遇改善加算Ⅳ</t>
    <phoneticPr fontId="2"/>
  </si>
  <si>
    <t>訪問型独自サービス処遇改善加算Ⅴ</t>
    <phoneticPr fontId="2"/>
  </si>
  <si>
    <t>訪問型独自サービスⅠ／２</t>
  </si>
  <si>
    <t>訪問型独自サービスⅠ／２・同一</t>
    <rPh sb="13" eb="14">
      <t>ドウ</t>
    </rPh>
    <rPh sb="14" eb="15">
      <t>イツ</t>
    </rPh>
    <phoneticPr fontId="2"/>
  </si>
  <si>
    <t>訪問型独自サービスⅡ／２</t>
  </si>
  <si>
    <t>訪問型独自サービスⅡ／２・同一</t>
    <rPh sb="13" eb="14">
      <t>ドウ</t>
    </rPh>
    <rPh sb="14" eb="15">
      <t>イツ</t>
    </rPh>
    <phoneticPr fontId="2"/>
  </si>
  <si>
    <t>訪問型独自サービスⅢ／２</t>
  </si>
  <si>
    <t>訪問型独自サービスⅢ／２・同一</t>
    <rPh sb="13" eb="14">
      <t>ドウ</t>
    </rPh>
    <rPh sb="14" eb="15">
      <t>イツ</t>
    </rPh>
    <phoneticPr fontId="2"/>
  </si>
  <si>
    <t>訪問型独自サービスⅣ／２</t>
  </si>
  <si>
    <t>訪問型独自サービスⅣ／２・同一</t>
    <rPh sb="13" eb="14">
      <t>ドウ</t>
    </rPh>
    <rPh sb="14" eb="15">
      <t>イツ</t>
    </rPh>
    <phoneticPr fontId="2"/>
  </si>
  <si>
    <t>訪問型独自サービスⅤ／２</t>
  </si>
  <si>
    <t>訪問型独自サービスⅤ／２・同一</t>
    <rPh sb="13" eb="14">
      <t>ドウ</t>
    </rPh>
    <rPh sb="14" eb="15">
      <t>イツ</t>
    </rPh>
    <phoneticPr fontId="2"/>
  </si>
  <si>
    <t>訪問型独自サービスⅥ／２</t>
  </si>
  <si>
    <t>訪問型独自サービスⅥ／２・同一</t>
    <rPh sb="13" eb="14">
      <t>ドウ</t>
    </rPh>
    <rPh sb="14" eb="15">
      <t>イツ</t>
    </rPh>
    <phoneticPr fontId="2"/>
  </si>
  <si>
    <t>訪問型独自サービスⅠ／２日割</t>
    <rPh sb="12" eb="14">
      <t>ヒワ</t>
    </rPh>
    <phoneticPr fontId="2"/>
  </si>
  <si>
    <t>訪問型独自サービスⅠ／２日割・同一</t>
    <rPh sb="15" eb="16">
      <t>ドウ</t>
    </rPh>
    <rPh sb="16" eb="17">
      <t>イツ</t>
    </rPh>
    <phoneticPr fontId="2"/>
  </si>
  <si>
    <t>訪問型独自サービスⅡ／２日割</t>
    <rPh sb="12" eb="14">
      <t>ヒワ</t>
    </rPh>
    <phoneticPr fontId="2"/>
  </si>
  <si>
    <t>訪問型独自サービスⅡ／２日割・同一</t>
    <rPh sb="15" eb="16">
      <t>ドウ</t>
    </rPh>
    <rPh sb="16" eb="17">
      <t>イツ</t>
    </rPh>
    <phoneticPr fontId="2"/>
  </si>
  <si>
    <t>訪問型独自サービスⅢ／２日割</t>
    <rPh sb="12" eb="14">
      <t>ヒワ</t>
    </rPh>
    <phoneticPr fontId="2"/>
  </si>
  <si>
    <t>訪問型独自サービスⅢ／２日割・同一</t>
    <rPh sb="15" eb="16">
      <t>ドウ</t>
    </rPh>
    <rPh sb="16" eb="17">
      <t>イツ</t>
    </rPh>
    <phoneticPr fontId="2"/>
  </si>
  <si>
    <t>イ　訪問型
サービス費
（独自）（Ⅰ）</t>
    <phoneticPr fontId="2"/>
  </si>
  <si>
    <t>ロ　訪問型
サービス費
（独自）（Ⅱ）</t>
    <phoneticPr fontId="2"/>
  </si>
  <si>
    <t>ハ　訪問型
サービス費
（独自）（Ⅲ）</t>
    <phoneticPr fontId="2"/>
  </si>
  <si>
    <t>ニ　訪問型
サービス費
（独自）（Ⅳ）</t>
    <phoneticPr fontId="2"/>
  </si>
  <si>
    <t>ホ　訪問型
サービス費
（独自）（Ⅴ）</t>
    <phoneticPr fontId="2"/>
  </si>
  <si>
    <t>ヘ　訪問型
サービス費
（独自）（Ⅵ）</t>
    <phoneticPr fontId="2"/>
  </si>
  <si>
    <t>ロ　訪問型
サービス費
（独自）（Ⅱ）</t>
    <phoneticPr fontId="2"/>
  </si>
  <si>
    <t>ハ　訪問型
サービス費
（独自）（Ⅲ）</t>
    <phoneticPr fontId="2"/>
  </si>
  <si>
    <t>ホ　訪問型
サービス費
（独自）（Ⅴ）</t>
    <phoneticPr fontId="2"/>
  </si>
  <si>
    <t>ヘ　訪問型
サービス費
（独自）（Ⅵ）</t>
    <phoneticPr fontId="2"/>
  </si>
  <si>
    <t>訪問型独自サービス初回加算／２</t>
    <rPh sb="9" eb="11">
      <t>ショカイ</t>
    </rPh>
    <rPh sb="11" eb="13">
      <t>カサン</t>
    </rPh>
    <phoneticPr fontId="2"/>
  </si>
  <si>
    <t>（2）サービス提供体制強化加算（Ⅰ）ロ</t>
    <rPh sb="7" eb="9">
      <t>テイキョウ</t>
    </rPh>
    <rPh sb="9" eb="11">
      <t>タイセイ</t>
    </rPh>
    <rPh sb="11" eb="13">
      <t>キョウカ</t>
    </rPh>
    <rPh sb="13" eb="15">
      <t>カサン</t>
    </rPh>
    <phoneticPr fontId="2"/>
  </si>
  <si>
    <t>（3）サービス提供体制強化加算（Ⅱ）</t>
    <rPh sb="7" eb="9">
      <t>テイキョウ</t>
    </rPh>
    <rPh sb="9" eb="11">
      <t>タイセイ</t>
    </rPh>
    <rPh sb="11" eb="13">
      <t>キョウカ</t>
    </rPh>
    <rPh sb="13" eb="15">
      <t>カサン</t>
    </rPh>
    <phoneticPr fontId="2"/>
  </si>
  <si>
    <t>短時間デイ（80・定超）（入・送）１</t>
  </si>
  <si>
    <t>短時間デイ（80・定超）（入・送）２</t>
  </si>
  <si>
    <t>短時間デイ（80・定超）（入）１</t>
  </si>
  <si>
    <t>短時間デイ（80・定超）（入）２</t>
  </si>
  <si>
    <t>短時間デイ（80・定超）（送）１</t>
  </si>
  <si>
    <t>短時間デイ（80・定超）（送）２</t>
  </si>
  <si>
    <t>短時間デイ（80・定超）（なし）１</t>
  </si>
  <si>
    <t>短時間デイ（80・定超）（なし）２</t>
  </si>
  <si>
    <t>短時間デイ（80・定超）回数（入・送）１</t>
  </si>
  <si>
    <t>短時間デイ（80・定超）回数（入・送）２</t>
  </si>
  <si>
    <t>短時間デイ（80・定超）回数（入）１</t>
  </si>
  <si>
    <t>短時間デイ（80・定超）回数（入）２</t>
  </si>
  <si>
    <t>短時間デイ（80・定超）回数（送）１</t>
  </si>
  <si>
    <t>短時間デイ（80・定超）回数（送）２</t>
  </si>
  <si>
    <t>短時間デイ（80・定超）回数（なし）１</t>
  </si>
  <si>
    <t>短時間デイ（80・定超）回数（なし）２</t>
  </si>
  <si>
    <t>短時間デイ（80・定超）処遇改善加算Ⅰ</t>
    <rPh sb="12" eb="14">
      <t>ショグウ</t>
    </rPh>
    <rPh sb="14" eb="16">
      <t>カイゼン</t>
    </rPh>
    <rPh sb="16" eb="18">
      <t>カサン</t>
    </rPh>
    <phoneticPr fontId="2"/>
  </si>
  <si>
    <t>短時間デイ（80・定超）処遇改善加算Ⅱ</t>
    <rPh sb="12" eb="14">
      <t>ショグウ</t>
    </rPh>
    <rPh sb="14" eb="16">
      <t>カイゼン</t>
    </rPh>
    <rPh sb="16" eb="18">
      <t>カサン</t>
    </rPh>
    <phoneticPr fontId="2"/>
  </si>
  <si>
    <t>短時間デイ（80・定超）処遇改善加算Ⅲ</t>
    <rPh sb="12" eb="14">
      <t>ショグウ</t>
    </rPh>
    <rPh sb="14" eb="16">
      <t>カイゼン</t>
    </rPh>
    <rPh sb="16" eb="18">
      <t>カサン</t>
    </rPh>
    <phoneticPr fontId="2"/>
  </si>
  <si>
    <t>短時間デイ（80・定超）処遇改善加算Ⅳ</t>
    <rPh sb="12" eb="14">
      <t>ショグウ</t>
    </rPh>
    <rPh sb="14" eb="16">
      <t>カイゼン</t>
    </rPh>
    <rPh sb="16" eb="18">
      <t>カサン</t>
    </rPh>
    <phoneticPr fontId="2"/>
  </si>
  <si>
    <t>短時間デイ（80・定超）処遇改善加算Ⅴ</t>
    <rPh sb="12" eb="14">
      <t>ショグウ</t>
    </rPh>
    <rPh sb="14" eb="16">
      <t>カイゼン</t>
    </rPh>
    <rPh sb="16" eb="18">
      <t>カサン</t>
    </rPh>
    <phoneticPr fontId="2"/>
  </si>
  <si>
    <t>短時間デイ（80・定超）日割（入・送）１</t>
  </si>
  <si>
    <t>短時間デイ（80・定超）日割（入・送）２</t>
  </si>
  <si>
    <t>短時間デイ（80・定超）日割（入）１</t>
  </si>
  <si>
    <t>短時間デイ（80・定超）日割（入）２</t>
  </si>
  <si>
    <t>短時間デイ（80・定超）日割（送）１</t>
  </si>
  <si>
    <t>短時間デイ（80・定超）日割（送）２</t>
  </si>
  <si>
    <t>短時間デイ（80・定超）日割（なし）１</t>
  </si>
  <si>
    <t>短時間デイ（80・定超）日割（なし）２</t>
  </si>
  <si>
    <t>※1月の中で全部で4回まで</t>
    <phoneticPr fontId="2"/>
  </si>
  <si>
    <t>※1月の中で全部で4回まで</t>
    <phoneticPr fontId="2"/>
  </si>
  <si>
    <t>※1月の中で全部で8回まで</t>
    <phoneticPr fontId="2"/>
  </si>
  <si>
    <t>※1月の中で全部で8回まで</t>
    <phoneticPr fontId="2"/>
  </si>
  <si>
    <t>５　向日市介護予防ケアマネジメントサービスコード表</t>
    <rPh sb="2" eb="5">
      <t>ムコウシ</t>
    </rPh>
    <rPh sb="5" eb="7">
      <t>カイゴ</t>
    </rPh>
    <rPh sb="7" eb="9">
      <t>ヨボウ</t>
    </rPh>
    <rPh sb="24" eb="25">
      <t>ヒョウ</t>
    </rPh>
    <phoneticPr fontId="2"/>
  </si>
  <si>
    <t>イ　短時間
デイサービス費（90）</t>
    <rPh sb="2" eb="5">
      <t>タンジカン</t>
    </rPh>
    <rPh sb="12" eb="13">
      <t>ヒ</t>
    </rPh>
    <phoneticPr fontId="2"/>
  </si>
  <si>
    <t>イ　短時間
デイサービス費（90・定超）</t>
    <rPh sb="2" eb="5">
      <t>タンジカン</t>
    </rPh>
    <rPh sb="12" eb="13">
      <t>ヒ</t>
    </rPh>
    <rPh sb="17" eb="18">
      <t>ジョウ</t>
    </rPh>
    <rPh sb="18" eb="19">
      <t>チョウ</t>
    </rPh>
    <phoneticPr fontId="2"/>
  </si>
  <si>
    <t>イ　短時間
デイサービス費（90）</t>
    <phoneticPr fontId="2"/>
  </si>
  <si>
    <t>イ　短時間
デイサービス費（90・定超）</t>
    <phoneticPr fontId="2"/>
  </si>
  <si>
    <t>イ　短時間
デイサービス費（80）</t>
    <rPh sb="2" eb="5">
      <t>タンジカン</t>
    </rPh>
    <rPh sb="12" eb="13">
      <t>ヒ</t>
    </rPh>
    <phoneticPr fontId="2"/>
  </si>
  <si>
    <t>イ　短時間
デイサービス費（80・定超）</t>
    <rPh sb="2" eb="5">
      <t>タンジカン</t>
    </rPh>
    <rPh sb="12" eb="13">
      <t>ヒ</t>
    </rPh>
    <rPh sb="17" eb="18">
      <t>ジョウ</t>
    </rPh>
    <rPh sb="18" eb="19">
      <t>チョウ</t>
    </rPh>
    <phoneticPr fontId="2"/>
  </si>
  <si>
    <t>イ　短時間
デイサービス費（80）</t>
    <phoneticPr fontId="2"/>
  </si>
  <si>
    <t>イ　短時間
デイサービス費（80・定超）</t>
    <phoneticPr fontId="2"/>
  </si>
  <si>
    <t>要支援1・週1程度利用事業対象者</t>
  </si>
  <si>
    <t>要支援2・週2程度利用事業対象者</t>
  </si>
  <si>
    <t>要支援2・週2程度利用事業対象者</t>
    <phoneticPr fontId="2"/>
  </si>
  <si>
    <t>１　向日市介護予防ヘルプサービスサービスコード表</t>
    <rPh sb="2" eb="5">
      <t>ムコウシ</t>
    </rPh>
    <rPh sb="5" eb="7">
      <t>カイゴ</t>
    </rPh>
    <rPh sb="7" eb="9">
      <t>ヨボウ</t>
    </rPh>
    <phoneticPr fontId="2"/>
  </si>
  <si>
    <t>３　向日市介護予防デイサービスサービスコード表</t>
    <rPh sb="2" eb="5">
      <t>ムコウシ</t>
    </rPh>
    <rPh sb="5" eb="9">
      <t>カイゴヨボウ</t>
    </rPh>
    <phoneticPr fontId="2"/>
  </si>
  <si>
    <t>４－１　向日市短時間デイサービスサービスコード表（給付率90）</t>
    <rPh sb="4" eb="7">
      <t>ムコウシ</t>
    </rPh>
    <rPh sb="7" eb="10">
      <t>タンジカン</t>
    </rPh>
    <rPh sb="25" eb="27">
      <t>キュウフ</t>
    </rPh>
    <rPh sb="27" eb="28">
      <t>リツ</t>
    </rPh>
    <phoneticPr fontId="2"/>
  </si>
  <si>
    <t>４－２　向日市短時間デイサービスサービスコード表（給付率80）</t>
    <rPh sb="4" eb="7">
      <t>ムコウシ</t>
    </rPh>
    <rPh sb="7" eb="10">
      <t>タンジカン</t>
    </rPh>
    <rPh sb="25" eb="27">
      <t>キュウフ</t>
    </rPh>
    <rPh sb="27" eb="28">
      <t>リツ</t>
    </rPh>
    <phoneticPr fontId="2"/>
  </si>
  <si>
    <t>４－３　向日市短時間デイサービスサービスコード表（給付率70）</t>
    <phoneticPr fontId="2"/>
  </si>
  <si>
    <t>短時間デイ（70）（入・送）１</t>
    <phoneticPr fontId="2"/>
  </si>
  <si>
    <t>イ　短時間
デイサービス費（70）</t>
    <rPh sb="2" eb="5">
      <t>タンジカン</t>
    </rPh>
    <rPh sb="12" eb="13">
      <t>ヒ</t>
    </rPh>
    <phoneticPr fontId="2"/>
  </si>
  <si>
    <t>短時間デイ（70）（入・送）２</t>
    <phoneticPr fontId="2"/>
  </si>
  <si>
    <t>短時間デイ（70）（入）１</t>
    <phoneticPr fontId="2"/>
  </si>
  <si>
    <t>短時間デイ（70）（入）２</t>
    <phoneticPr fontId="2"/>
  </si>
  <si>
    <t>短時間デイ（70）（送）１</t>
    <phoneticPr fontId="2"/>
  </si>
  <si>
    <t>短時間デイ（70）（送）２</t>
    <phoneticPr fontId="2"/>
  </si>
  <si>
    <t>短時間デイ（70）（なし）１</t>
    <phoneticPr fontId="2"/>
  </si>
  <si>
    <t>短時間デイ（70）（なし）２</t>
    <phoneticPr fontId="2"/>
  </si>
  <si>
    <t>短時間デイ（70）回数（入・送）１</t>
    <phoneticPr fontId="2"/>
  </si>
  <si>
    <t>短時間デイ（70）回数（入・送）２</t>
    <phoneticPr fontId="2"/>
  </si>
  <si>
    <t>短時間デイ（70）回数（入）１</t>
    <phoneticPr fontId="2"/>
  </si>
  <si>
    <t>短時間デイ（70）回数（入）２</t>
    <phoneticPr fontId="2"/>
  </si>
  <si>
    <t>短時間デイ（70）回数（送）１</t>
    <phoneticPr fontId="2"/>
  </si>
  <si>
    <t>短時間デイ（70）回数（送）２</t>
    <phoneticPr fontId="2"/>
  </si>
  <si>
    <t>短時間デイ（70）回数（なし）１</t>
    <phoneticPr fontId="2"/>
  </si>
  <si>
    <t>短時間デイ（70）回数（なし）２</t>
    <phoneticPr fontId="2"/>
  </si>
  <si>
    <t>短時間デイ（70・定超）（入・送）１</t>
    <phoneticPr fontId="2"/>
  </si>
  <si>
    <t>イ　短時間
デイサービス費（70・定超）</t>
    <rPh sb="2" eb="5">
      <t>タンジカン</t>
    </rPh>
    <rPh sb="12" eb="13">
      <t>ヒ</t>
    </rPh>
    <rPh sb="17" eb="18">
      <t>ジョウ</t>
    </rPh>
    <rPh sb="18" eb="19">
      <t>チョウ</t>
    </rPh>
    <phoneticPr fontId="2"/>
  </si>
  <si>
    <t>定員超過の場合
　　×　70％</t>
    <phoneticPr fontId="2"/>
  </si>
  <si>
    <t>短時間デイ（70・定超）（入・送）２</t>
    <phoneticPr fontId="2"/>
  </si>
  <si>
    <t>短時間デイ（70・定超）（入）１</t>
    <phoneticPr fontId="2"/>
  </si>
  <si>
    <t>短時間デイ（70・定超）（入）２</t>
    <phoneticPr fontId="2"/>
  </si>
  <si>
    <t>短時間デイ（70・定超）（送）１</t>
    <phoneticPr fontId="2"/>
  </si>
  <si>
    <t>短時間デイ（70・定超）（送）２</t>
    <phoneticPr fontId="2"/>
  </si>
  <si>
    <t>短時間デイ（70・定超）（なし）１</t>
    <phoneticPr fontId="2"/>
  </si>
  <si>
    <t>短時間デイ（70・定超）（なし）２</t>
    <phoneticPr fontId="2"/>
  </si>
  <si>
    <t>短時間デイ（70・定超）回数（入・送）１</t>
    <phoneticPr fontId="2"/>
  </si>
  <si>
    <t>短時間デイ（70・定超）回数（入・送）２</t>
    <phoneticPr fontId="2"/>
  </si>
  <si>
    <t>短時間デイ（70・定超）回数（入）１</t>
    <phoneticPr fontId="2"/>
  </si>
  <si>
    <t>短時間デイ（70・定超）回数（入）２</t>
    <phoneticPr fontId="2"/>
  </si>
  <si>
    <t>短時間デイ（70・定超）回数（送）１</t>
    <phoneticPr fontId="2"/>
  </si>
  <si>
    <t>短時間デイ（70・定超）回数（送）２</t>
    <phoneticPr fontId="2"/>
  </si>
  <si>
    <t>短時間デイ（70・定超）回数（なし）１</t>
    <phoneticPr fontId="2"/>
  </si>
  <si>
    <t>短時間デイ（70・定超）回数（なし）２</t>
    <phoneticPr fontId="2"/>
  </si>
  <si>
    <t>短時間デイ（70・定超）処遇改善加算Ⅰ</t>
    <rPh sb="12" eb="14">
      <t>ショグウ</t>
    </rPh>
    <rPh sb="14" eb="16">
      <t>カイゼン</t>
    </rPh>
    <rPh sb="16" eb="18">
      <t>カサン</t>
    </rPh>
    <phoneticPr fontId="2"/>
  </si>
  <si>
    <t>(1)介護職員処遇改善加算(Ⅰ)　</t>
    <phoneticPr fontId="2"/>
  </si>
  <si>
    <t>1月につき</t>
    <phoneticPr fontId="2"/>
  </si>
  <si>
    <t>短時間デイ（70・定超）処遇改善加算Ⅱ</t>
    <rPh sb="12" eb="14">
      <t>ショグウ</t>
    </rPh>
    <rPh sb="14" eb="16">
      <t>カイゼン</t>
    </rPh>
    <rPh sb="16" eb="18">
      <t>カサン</t>
    </rPh>
    <phoneticPr fontId="2"/>
  </si>
  <si>
    <t>(2)介護職員処遇改善加算(Ⅱ)</t>
    <phoneticPr fontId="2"/>
  </si>
  <si>
    <t>短時間デイ（70・定超）処遇改善加算Ⅲ</t>
    <rPh sb="12" eb="14">
      <t>ショグウ</t>
    </rPh>
    <rPh sb="14" eb="16">
      <t>カイゼン</t>
    </rPh>
    <rPh sb="16" eb="18">
      <t>カサン</t>
    </rPh>
    <phoneticPr fontId="2"/>
  </si>
  <si>
    <t>(3)介護職員処遇改善加算(Ⅲ)</t>
    <phoneticPr fontId="2"/>
  </si>
  <si>
    <t>短時間デイ（70・定超）処遇改善加算Ⅳ</t>
    <rPh sb="12" eb="14">
      <t>ショグウ</t>
    </rPh>
    <rPh sb="14" eb="16">
      <t>カイゼン</t>
    </rPh>
    <rPh sb="16" eb="18">
      <t>カサン</t>
    </rPh>
    <phoneticPr fontId="2"/>
  </si>
  <si>
    <t>(4)介護職員処遇改善加算(Ⅳ)　</t>
    <phoneticPr fontId="2"/>
  </si>
  <si>
    <t>（3）で算定した単位数の　　90％　加算</t>
    <phoneticPr fontId="2"/>
  </si>
  <si>
    <t>短時間デイ（70・定超）処遇改善加算Ⅴ</t>
    <rPh sb="12" eb="14">
      <t>ショグウ</t>
    </rPh>
    <rPh sb="14" eb="16">
      <t>カイゼン</t>
    </rPh>
    <rPh sb="16" eb="18">
      <t>カサン</t>
    </rPh>
    <phoneticPr fontId="2"/>
  </si>
  <si>
    <t>(4)介護職員処遇改善加算(Ⅴ)　</t>
    <phoneticPr fontId="2"/>
  </si>
  <si>
    <t>（3）で算定した単位数の　　80％　加算</t>
    <phoneticPr fontId="2"/>
  </si>
  <si>
    <t>短時間デイ（70）日割（入・送）１</t>
    <phoneticPr fontId="2"/>
  </si>
  <si>
    <t>イ　短時間
デイサービス費（70）</t>
    <phoneticPr fontId="2"/>
  </si>
  <si>
    <t>短時間デイ（70）日割（入・送）２</t>
    <phoneticPr fontId="2"/>
  </si>
  <si>
    <t>短時間デイ（70）日割（入）１</t>
    <phoneticPr fontId="2"/>
  </si>
  <si>
    <t>短時間デイ（70）日割（入）２</t>
    <phoneticPr fontId="2"/>
  </si>
  <si>
    <t>短時間デイ（70）日割（送）１</t>
    <phoneticPr fontId="2"/>
  </si>
  <si>
    <t>短時間デイ（70）日割（送）２</t>
    <phoneticPr fontId="2"/>
  </si>
  <si>
    <t>短時間デイ（70）日割（なし）１</t>
    <phoneticPr fontId="2"/>
  </si>
  <si>
    <t>短時間デイ（70）日割（なし）２</t>
    <phoneticPr fontId="2"/>
  </si>
  <si>
    <t>短時間デイ（70・定超）日割（入・送）１</t>
    <phoneticPr fontId="2"/>
  </si>
  <si>
    <t>イ　短時間
デイサービス費（70・定超）</t>
    <phoneticPr fontId="2"/>
  </si>
  <si>
    <t>短時間デイ（70・定超）日割（入・送）２</t>
    <phoneticPr fontId="2"/>
  </si>
  <si>
    <t>短時間デイ（70・定超）日割（入）１</t>
    <phoneticPr fontId="2"/>
  </si>
  <si>
    <t>短時間デイ（70・定超）日割（入）２</t>
    <phoneticPr fontId="2"/>
  </si>
  <si>
    <t>短時間デイ（70・定超）日割（送）１</t>
    <phoneticPr fontId="2"/>
  </si>
  <si>
    <t>短時間デイ（70・定超）日割（送）２</t>
    <phoneticPr fontId="2"/>
  </si>
  <si>
    <t>短時間デイ（70・定超）日割（なし）１</t>
    <phoneticPr fontId="2"/>
  </si>
  <si>
    <t>短時間デイ（70・定超）日割（なし）２</t>
    <phoneticPr fontId="2"/>
  </si>
  <si>
    <t>短時間デイ（70）生活向上グループ活動加算</t>
    <rPh sb="0" eb="3">
      <t>タンジカン</t>
    </rPh>
    <rPh sb="9" eb="11">
      <t>セイカツ</t>
    </rPh>
    <rPh sb="11" eb="13">
      <t>コウジョウ</t>
    </rPh>
    <rPh sb="17" eb="19">
      <t>カツドウ</t>
    </rPh>
    <rPh sb="19" eb="21">
      <t>カサン</t>
    </rPh>
    <phoneticPr fontId="2"/>
  </si>
  <si>
    <t>ロ　生活機能向上グループ活動加算（70）</t>
    <rPh sb="2" eb="4">
      <t>セイカツ</t>
    </rPh>
    <rPh sb="4" eb="6">
      <t>キノウ</t>
    </rPh>
    <rPh sb="6" eb="8">
      <t>コウジョウ</t>
    </rPh>
    <rPh sb="12" eb="14">
      <t>カツドウ</t>
    </rPh>
    <rPh sb="14" eb="16">
      <t>カサン</t>
    </rPh>
    <phoneticPr fontId="2"/>
  </si>
  <si>
    <t>短時間デイ（70）運動器機能向上加算</t>
    <rPh sb="9" eb="11">
      <t>ウンドウ</t>
    </rPh>
    <rPh sb="11" eb="12">
      <t>キ</t>
    </rPh>
    <rPh sb="12" eb="14">
      <t>キノウ</t>
    </rPh>
    <rPh sb="14" eb="16">
      <t>コウジョウ</t>
    </rPh>
    <rPh sb="16" eb="18">
      <t>カサン</t>
    </rPh>
    <phoneticPr fontId="2"/>
  </si>
  <si>
    <t>ハ　運動器機能向上加算（70）</t>
    <rPh sb="2" eb="4">
      <t>ウンドウ</t>
    </rPh>
    <rPh sb="4" eb="5">
      <t>キ</t>
    </rPh>
    <rPh sb="5" eb="7">
      <t>キノウ</t>
    </rPh>
    <rPh sb="7" eb="9">
      <t>コウジョウ</t>
    </rPh>
    <rPh sb="9" eb="11">
      <t>カサン</t>
    </rPh>
    <phoneticPr fontId="2"/>
  </si>
  <si>
    <t>225単位加算</t>
    <phoneticPr fontId="2"/>
  </si>
  <si>
    <t>短時間デイ（70）栄養改善加算</t>
    <rPh sb="9" eb="11">
      <t>エイヨウ</t>
    </rPh>
    <rPh sb="11" eb="13">
      <t>カイゼン</t>
    </rPh>
    <rPh sb="13" eb="15">
      <t>カサン</t>
    </rPh>
    <phoneticPr fontId="2"/>
  </si>
  <si>
    <t>ニ　栄養改善加算（70）</t>
    <rPh sb="2" eb="4">
      <t>エイヨウ</t>
    </rPh>
    <rPh sb="4" eb="6">
      <t>カイゼン</t>
    </rPh>
    <rPh sb="6" eb="8">
      <t>カサン</t>
    </rPh>
    <phoneticPr fontId="2"/>
  </si>
  <si>
    <t>150単位加算</t>
    <phoneticPr fontId="2"/>
  </si>
  <si>
    <t>短時間デイ（70）口腔機能向上加算</t>
    <rPh sb="9" eb="11">
      <t>コウクウ</t>
    </rPh>
    <rPh sb="11" eb="13">
      <t>キノウ</t>
    </rPh>
    <rPh sb="13" eb="15">
      <t>コウジョウ</t>
    </rPh>
    <rPh sb="15" eb="17">
      <t>カサン</t>
    </rPh>
    <phoneticPr fontId="2"/>
  </si>
  <si>
    <t>ホ　口腔機能向上加算（70）</t>
    <rPh sb="2" eb="4">
      <t>コウクウ</t>
    </rPh>
    <rPh sb="4" eb="6">
      <t>キノウ</t>
    </rPh>
    <rPh sb="6" eb="8">
      <t>コウジョウ</t>
    </rPh>
    <rPh sb="8" eb="10">
      <t>カサン</t>
    </rPh>
    <phoneticPr fontId="2"/>
  </si>
  <si>
    <t>短時間デイ（70）複数サービス実施加算Ⅰ１</t>
    <rPh sb="0" eb="3">
      <t>タンジカン</t>
    </rPh>
    <rPh sb="9" eb="11">
      <t>フクスウ</t>
    </rPh>
    <rPh sb="15" eb="17">
      <t>ジッシ</t>
    </rPh>
    <rPh sb="17" eb="19">
      <t>カサン</t>
    </rPh>
    <phoneticPr fontId="2"/>
  </si>
  <si>
    <t>ヘ　選択的サービス複数実施加算（70）</t>
    <rPh sb="2" eb="4">
      <t>センタク</t>
    </rPh>
    <rPh sb="4" eb="5">
      <t>テキ</t>
    </rPh>
    <rPh sb="9" eb="11">
      <t>フクスウ</t>
    </rPh>
    <rPh sb="11" eb="13">
      <t>ジッシ</t>
    </rPh>
    <rPh sb="13" eb="15">
      <t>カサン</t>
    </rPh>
    <phoneticPr fontId="2"/>
  </si>
  <si>
    <t>短時間デイ（70）複数サービス実施加算Ⅰ２</t>
    <rPh sb="0" eb="3">
      <t>タンジカン</t>
    </rPh>
    <rPh sb="9" eb="11">
      <t>フクスウ</t>
    </rPh>
    <rPh sb="15" eb="17">
      <t>ジッシ</t>
    </rPh>
    <rPh sb="17" eb="19">
      <t>カサン</t>
    </rPh>
    <phoneticPr fontId="2"/>
  </si>
  <si>
    <t>短時間デイ（70）複数サービス実施加算Ⅰ３</t>
    <rPh sb="0" eb="3">
      <t>タンジカン</t>
    </rPh>
    <rPh sb="9" eb="11">
      <t>フクスウ</t>
    </rPh>
    <rPh sb="15" eb="17">
      <t>ジッシ</t>
    </rPh>
    <rPh sb="17" eb="19">
      <t>カサン</t>
    </rPh>
    <phoneticPr fontId="2"/>
  </si>
  <si>
    <t>短時間デイ（70）複数サービス実施加算Ⅱ</t>
    <rPh sb="0" eb="3">
      <t>タンジカン</t>
    </rPh>
    <rPh sb="9" eb="11">
      <t>フクスウ</t>
    </rPh>
    <rPh sb="15" eb="17">
      <t>ジッシ</t>
    </rPh>
    <rPh sb="17" eb="19">
      <t>カサン</t>
    </rPh>
    <phoneticPr fontId="2"/>
  </si>
  <si>
    <t>短時間デイ（70）事業所評価加算</t>
    <rPh sb="9" eb="11">
      <t>ジギョウ</t>
    </rPh>
    <rPh sb="11" eb="12">
      <t>ショ</t>
    </rPh>
    <rPh sb="12" eb="14">
      <t>ヒョウカ</t>
    </rPh>
    <rPh sb="14" eb="16">
      <t>カサン</t>
    </rPh>
    <phoneticPr fontId="2"/>
  </si>
  <si>
    <t>ト　事業所評価加算（70）</t>
    <rPh sb="2" eb="4">
      <t>ジギョウ</t>
    </rPh>
    <rPh sb="4" eb="5">
      <t>ショ</t>
    </rPh>
    <rPh sb="5" eb="7">
      <t>ヒョウカ</t>
    </rPh>
    <rPh sb="7" eb="9">
      <t>カサン</t>
    </rPh>
    <phoneticPr fontId="2"/>
  </si>
  <si>
    <t>短時間デイ（70）看護職員配置加算Ⅰ</t>
    <rPh sb="9" eb="17">
      <t>カンゴショクインハイチカサン</t>
    </rPh>
    <phoneticPr fontId="2"/>
  </si>
  <si>
    <t>チ　看護職員配置加算（70）</t>
    <rPh sb="2" eb="10">
      <t>カンゴショクインハイチカサン</t>
    </rPh>
    <phoneticPr fontId="2"/>
  </si>
  <si>
    <t>短時間デイ（70）看護職員配置加算Ⅱ</t>
    <rPh sb="9" eb="17">
      <t>カンゴショクインハイチカサン</t>
    </rPh>
    <phoneticPr fontId="2"/>
  </si>
  <si>
    <t>短時間デイ（70）提供体制加算Ⅰ１１</t>
    <rPh sb="9" eb="11">
      <t>テイキョウ</t>
    </rPh>
    <rPh sb="11" eb="13">
      <t>タイセイ</t>
    </rPh>
    <rPh sb="13" eb="15">
      <t>カサン</t>
    </rPh>
    <phoneticPr fontId="2"/>
  </si>
  <si>
    <t>リ　サービス提供体制強化加算（70）</t>
    <rPh sb="6" eb="8">
      <t>テイキョウ</t>
    </rPh>
    <rPh sb="8" eb="10">
      <t>タイセイ</t>
    </rPh>
    <rPh sb="10" eb="12">
      <t>キョウカ</t>
    </rPh>
    <rPh sb="12" eb="14">
      <t>カサン</t>
    </rPh>
    <phoneticPr fontId="2"/>
  </si>
  <si>
    <t>短時間デイ（70）提供体制加算Ⅰ１２</t>
    <rPh sb="9" eb="11">
      <t>テイキョウ</t>
    </rPh>
    <rPh sb="11" eb="13">
      <t>タイセイ</t>
    </rPh>
    <rPh sb="13" eb="15">
      <t>カサン</t>
    </rPh>
    <phoneticPr fontId="2"/>
  </si>
  <si>
    <t>短時間デイ（70）提供体制加算Ⅰ２１</t>
    <rPh sb="9" eb="11">
      <t>テイキョウ</t>
    </rPh>
    <rPh sb="11" eb="13">
      <t>タイセイ</t>
    </rPh>
    <rPh sb="13" eb="15">
      <t>カサン</t>
    </rPh>
    <phoneticPr fontId="2"/>
  </si>
  <si>
    <t>短時間デイ（70）提供体制加算Ⅰ２２</t>
    <rPh sb="9" eb="11">
      <t>テイキョウ</t>
    </rPh>
    <rPh sb="11" eb="13">
      <t>タイセイ</t>
    </rPh>
    <rPh sb="13" eb="15">
      <t>カサン</t>
    </rPh>
    <phoneticPr fontId="2"/>
  </si>
  <si>
    <t>短時間デイ（70）提供体制加算Ⅱ１</t>
    <rPh sb="9" eb="11">
      <t>テイキョウ</t>
    </rPh>
    <rPh sb="11" eb="13">
      <t>タイセイ</t>
    </rPh>
    <rPh sb="13" eb="15">
      <t>カサン</t>
    </rPh>
    <phoneticPr fontId="2"/>
  </si>
  <si>
    <t>短時間デイ（70）提供体制加算Ⅱ２</t>
    <rPh sb="9" eb="11">
      <t>テイキョウ</t>
    </rPh>
    <rPh sb="11" eb="13">
      <t>タイセイ</t>
    </rPh>
    <rPh sb="13" eb="15">
      <t>カサン</t>
    </rPh>
    <phoneticPr fontId="2"/>
  </si>
  <si>
    <t>短時間デイ（70）処遇改善加算Ⅰ</t>
    <rPh sb="9" eb="11">
      <t>ショグウ</t>
    </rPh>
    <rPh sb="11" eb="13">
      <t>カイゼン</t>
    </rPh>
    <rPh sb="13" eb="15">
      <t>カサン</t>
    </rPh>
    <phoneticPr fontId="2"/>
  </si>
  <si>
    <t>短時間デイ（70）処遇改善加算Ⅱ</t>
    <rPh sb="9" eb="11">
      <t>ショグウ</t>
    </rPh>
    <rPh sb="11" eb="13">
      <t>カイゼン</t>
    </rPh>
    <rPh sb="13" eb="15">
      <t>カサン</t>
    </rPh>
    <phoneticPr fontId="2"/>
  </si>
  <si>
    <t>短時間デイ（70）処遇改善加算Ⅲ</t>
    <rPh sb="9" eb="11">
      <t>ショグウ</t>
    </rPh>
    <rPh sb="11" eb="13">
      <t>カイゼン</t>
    </rPh>
    <rPh sb="13" eb="15">
      <t>カサン</t>
    </rPh>
    <phoneticPr fontId="2"/>
  </si>
  <si>
    <t>短時間デイ（70）処遇改善加算Ⅳ</t>
    <rPh sb="9" eb="11">
      <t>ショグウ</t>
    </rPh>
    <rPh sb="11" eb="13">
      <t>カイゼン</t>
    </rPh>
    <rPh sb="13" eb="15">
      <t>カサン</t>
    </rPh>
    <phoneticPr fontId="2"/>
  </si>
  <si>
    <t>短時間デイ（70）処遇改善加算Ⅴ</t>
    <rPh sb="9" eb="11">
      <t>ショグウ</t>
    </rPh>
    <rPh sb="11" eb="13">
      <t>カイゼン</t>
    </rPh>
    <rPh sb="13" eb="15">
      <t>カサン</t>
    </rPh>
    <phoneticPr fontId="2"/>
  </si>
  <si>
    <t>訪問型独自サービス生活機能向上連携加算Ⅰ</t>
    <rPh sb="9" eb="11">
      <t>セイカツ</t>
    </rPh>
    <rPh sb="11" eb="13">
      <t>キノウ</t>
    </rPh>
    <rPh sb="13" eb="15">
      <t>コウジョウ</t>
    </rPh>
    <rPh sb="15" eb="17">
      <t>レンケイ</t>
    </rPh>
    <rPh sb="17" eb="19">
      <t>カサン</t>
    </rPh>
    <phoneticPr fontId="2"/>
  </si>
  <si>
    <t>200単位加算</t>
    <phoneticPr fontId="2"/>
  </si>
  <si>
    <t>(1)生活機能向上連携加算(Ⅰ)</t>
    <rPh sb="3" eb="5">
      <t>セイカツ</t>
    </rPh>
    <rPh sb="5" eb="7">
      <t>キノウ</t>
    </rPh>
    <rPh sb="7" eb="9">
      <t>コウジョウ</t>
    </rPh>
    <rPh sb="9" eb="11">
      <t>レンケイ</t>
    </rPh>
    <rPh sb="11" eb="13">
      <t>カサン</t>
    </rPh>
    <phoneticPr fontId="2"/>
  </si>
  <si>
    <t>100単位加算</t>
    <rPh sb="3" eb="5">
      <t>タンイ</t>
    </rPh>
    <rPh sb="5" eb="7">
      <t>カサン</t>
    </rPh>
    <phoneticPr fontId="2"/>
  </si>
  <si>
    <t>200単位加算</t>
    <phoneticPr fontId="2"/>
  </si>
  <si>
    <t>(2)生活機能向上連携加算(Ⅱ)</t>
    <rPh sb="3" eb="5">
      <t>セイカツ</t>
    </rPh>
    <rPh sb="5" eb="7">
      <t>キノウ</t>
    </rPh>
    <rPh sb="7" eb="9">
      <t>コウジョウ</t>
    </rPh>
    <rPh sb="9" eb="11">
      <t>レンケイ</t>
    </rPh>
    <rPh sb="11" eb="13">
      <t>カサン</t>
    </rPh>
    <phoneticPr fontId="2"/>
  </si>
  <si>
    <t>訪問型独自サービス生活機能向上連携加算Ⅱ</t>
    <rPh sb="9" eb="11">
      <t>セイカツ</t>
    </rPh>
    <rPh sb="11" eb="13">
      <t>キノウ</t>
    </rPh>
    <rPh sb="13" eb="15">
      <t>コウジョウ</t>
    </rPh>
    <rPh sb="15" eb="17">
      <t>レンケイ</t>
    </rPh>
    <rPh sb="17" eb="19">
      <t>カサン</t>
    </rPh>
    <phoneticPr fontId="2"/>
  </si>
  <si>
    <t>訪問型独自サービス生活機能向上連携加算Ⅱ／２</t>
    <rPh sb="9" eb="11">
      <t>セイカツ</t>
    </rPh>
    <rPh sb="11" eb="13">
      <t>キノウ</t>
    </rPh>
    <rPh sb="13" eb="15">
      <t>コウジョウ</t>
    </rPh>
    <rPh sb="15" eb="17">
      <t>レンケイ</t>
    </rPh>
    <rPh sb="17" eb="19">
      <t>カサン</t>
    </rPh>
    <phoneticPr fontId="2"/>
  </si>
  <si>
    <t>訪問型独自サービス生活機能向上連携加算Ⅰ／２</t>
    <rPh sb="9" eb="11">
      <t>セイカツ</t>
    </rPh>
    <rPh sb="11" eb="13">
      <t>キノウ</t>
    </rPh>
    <rPh sb="13" eb="15">
      <t>コウジョウ</t>
    </rPh>
    <rPh sb="15" eb="17">
      <t>レンケイ</t>
    </rPh>
    <rPh sb="17" eb="19">
      <t>カサン</t>
    </rPh>
    <phoneticPr fontId="2"/>
  </si>
  <si>
    <t>200単位加算</t>
    <phoneticPr fontId="2"/>
  </si>
  <si>
    <t>通所型独自サービス生活機能向上連携加算１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</si>
  <si>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通所型独自サービス生活機能向上連携加算／２１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</si>
  <si>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通所型独自サービス生活機能向上連携加算２</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</si>
  <si>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通所型独自サービス生活機能向上連携加算／２２</t>
    <rPh sb="0" eb="2">
      <t>ツウショ</t>
    </rPh>
    <rPh sb="2" eb="3">
      <t>ガタ</t>
    </rPh>
    <rPh sb="3" eb="5">
      <t>ドクジ</t>
    </rPh>
    <rPh sb="9" eb="11">
      <t>セイカツ</t>
    </rPh>
    <rPh sb="11" eb="13">
      <t>キノウ</t>
    </rPh>
    <rPh sb="13" eb="15">
      <t>コウジョウ</t>
    </rPh>
    <rPh sb="15" eb="17">
      <t>レンケイ</t>
    </rPh>
    <rPh sb="17" eb="19">
      <t>カサン</t>
    </rPh>
    <phoneticPr fontId="2"/>
  </si>
  <si>
    <t>200単位加算</t>
    <phoneticPr fontId="2"/>
  </si>
  <si>
    <t>100単位加算</t>
    <phoneticPr fontId="2"/>
  </si>
  <si>
    <t>※一月につき、左記いずれか一つのコードを使用（いずれを選択しても可）</t>
    <phoneticPr fontId="2"/>
  </si>
  <si>
    <t>運動器機能向上加算を算定している場合
※一月につき、左記いずれか一つのコードを使用（いずれを選択しても可）</t>
    <rPh sb="0" eb="2">
      <t>ウンドウ</t>
    </rPh>
    <rPh sb="2" eb="3">
      <t>キ</t>
    </rPh>
    <rPh sb="3" eb="5">
      <t>キノウ</t>
    </rPh>
    <rPh sb="5" eb="7">
      <t>コウジョウ</t>
    </rPh>
    <rPh sb="7" eb="9">
      <t>カサン</t>
    </rPh>
    <rPh sb="10" eb="12">
      <t>サンテイ</t>
    </rPh>
    <rPh sb="16" eb="18">
      <t>バアイ</t>
    </rPh>
    <phoneticPr fontId="2"/>
  </si>
  <si>
    <t>通所型独自サービス栄養スクリーニング加算</t>
    <rPh sb="0" eb="2">
      <t>ツウショ</t>
    </rPh>
    <rPh sb="2" eb="3">
      <t>ガタ</t>
    </rPh>
    <rPh sb="3" eb="5">
      <t>ドクジ</t>
    </rPh>
    <rPh sb="9" eb="11">
      <t>エイヨウ</t>
    </rPh>
    <rPh sb="18" eb="20">
      <t>カサン</t>
    </rPh>
    <phoneticPr fontId="2"/>
  </si>
  <si>
    <t>通所型独自サービス栄養スクリーニング加算／２</t>
    <rPh sb="0" eb="2">
      <t>ツウショ</t>
    </rPh>
    <rPh sb="2" eb="3">
      <t>ガタ</t>
    </rPh>
    <rPh sb="3" eb="5">
      <t>ドクジ</t>
    </rPh>
    <rPh sb="9" eb="11">
      <t>エイヨウ</t>
    </rPh>
    <rPh sb="18" eb="20">
      <t>カサン</t>
    </rPh>
    <phoneticPr fontId="2"/>
  </si>
  <si>
    <t>ヌ　栄養スクリーニング加算（６月に１回を限度）
※一回につき、左記いずれか一つのコードを使用（いずれを選択しても可）</t>
    <rPh sb="2" eb="4">
      <t>エイヨウ</t>
    </rPh>
    <rPh sb="11" eb="13">
      <t>カサン</t>
    </rPh>
    <rPh sb="15" eb="16">
      <t>ガツ</t>
    </rPh>
    <rPh sb="18" eb="19">
      <t>カイ</t>
    </rPh>
    <rPh sb="20" eb="22">
      <t>ゲンド</t>
    </rPh>
    <rPh sb="25" eb="27">
      <t>イッカイ</t>
    </rPh>
    <rPh sb="31" eb="33">
      <t>サキ</t>
    </rPh>
    <rPh sb="37" eb="38">
      <t>ヒト</t>
    </rPh>
    <rPh sb="44" eb="46">
      <t>シヨウ</t>
    </rPh>
    <rPh sb="51" eb="53">
      <t>センタク</t>
    </rPh>
    <rPh sb="56" eb="57">
      <t>カ</t>
    </rPh>
    <phoneticPr fontId="2"/>
  </si>
  <si>
    <t>短時間デイ（90）生活機能向上連携加算１</t>
    <rPh sb="9" eb="11">
      <t>セイカツ</t>
    </rPh>
    <rPh sb="11" eb="13">
      <t>キノウ</t>
    </rPh>
    <rPh sb="13" eb="15">
      <t>コウジョウ</t>
    </rPh>
    <rPh sb="15" eb="17">
      <t>レンケイ</t>
    </rPh>
    <rPh sb="17" eb="19">
      <t>カサン</t>
    </rPh>
    <phoneticPr fontId="2"/>
  </si>
  <si>
    <t>短時間デイ（90）生活機能向上連携加算２</t>
    <rPh sb="9" eb="11">
      <t>セイカツ</t>
    </rPh>
    <rPh sb="11" eb="13">
      <t>キノウ</t>
    </rPh>
    <rPh sb="13" eb="15">
      <t>コウジョウ</t>
    </rPh>
    <rPh sb="15" eb="17">
      <t>レンケイ</t>
    </rPh>
    <rPh sb="17" eb="19">
      <t>カサン</t>
    </rPh>
    <phoneticPr fontId="2"/>
  </si>
  <si>
    <t>ヌ　生活機能向上連携加算(90)</t>
    <rPh sb="2" eb="4">
      <t>セイカツ</t>
    </rPh>
    <rPh sb="4" eb="6">
      <t>キノウ</t>
    </rPh>
    <rPh sb="6" eb="8">
      <t>コウジョウ</t>
    </rPh>
    <rPh sb="8" eb="10">
      <t>レンケイ</t>
    </rPh>
    <rPh sb="10" eb="12">
      <t>カサン</t>
    </rPh>
    <phoneticPr fontId="2"/>
  </si>
  <si>
    <t>200単位加算</t>
    <rPh sb="3" eb="5">
      <t>タンイ</t>
    </rPh>
    <rPh sb="5" eb="7">
      <t>カサン</t>
    </rPh>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</si>
  <si>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</si>
  <si>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短時間デイ（90）栄養スクリーニング加算</t>
    <rPh sb="9" eb="11">
      <t>エイヨウ</t>
    </rPh>
    <rPh sb="18" eb="20">
      <t>カサン</t>
    </rPh>
    <phoneticPr fontId="2"/>
  </si>
  <si>
    <t>ヲ　介護職員処遇改善加算（90）</t>
    <rPh sb="2" eb="4">
      <t>カイゴ</t>
    </rPh>
    <rPh sb="4" eb="6">
      <t>ショクイン</t>
    </rPh>
    <rPh sb="6" eb="8">
      <t>ショグウ</t>
    </rPh>
    <rPh sb="8" eb="10">
      <t>カイゼン</t>
    </rPh>
    <rPh sb="10" eb="12">
      <t>カサン</t>
    </rPh>
    <phoneticPr fontId="2"/>
  </si>
  <si>
    <t>短時間デイ（80）生活機能向上連携加算１</t>
    <rPh sb="9" eb="11">
      <t>セイカツ</t>
    </rPh>
    <rPh sb="11" eb="13">
      <t>キノウ</t>
    </rPh>
    <rPh sb="13" eb="15">
      <t>コウジョウ</t>
    </rPh>
    <rPh sb="15" eb="17">
      <t>レンケイ</t>
    </rPh>
    <rPh sb="17" eb="19">
      <t>カサン</t>
    </rPh>
    <phoneticPr fontId="2"/>
  </si>
  <si>
    <t>短時間デイ（80）生活機能向上連携加算２</t>
    <rPh sb="9" eb="11">
      <t>セイカツ</t>
    </rPh>
    <rPh sb="11" eb="13">
      <t>キノウ</t>
    </rPh>
    <rPh sb="13" eb="15">
      <t>コウジョウ</t>
    </rPh>
    <rPh sb="15" eb="17">
      <t>レンケイ</t>
    </rPh>
    <rPh sb="17" eb="19">
      <t>カサン</t>
    </rPh>
    <phoneticPr fontId="2"/>
  </si>
  <si>
    <t>短時間デイ（80）栄養スクリーニング加算</t>
    <rPh sb="9" eb="11">
      <t>エイヨウ</t>
    </rPh>
    <rPh sb="18" eb="20">
      <t>カサン</t>
    </rPh>
    <phoneticPr fontId="2"/>
  </si>
  <si>
    <t>5単位加算</t>
    <rPh sb="1" eb="3">
      <t>タンイ</t>
    </rPh>
    <rPh sb="3" eb="5">
      <t>カサン</t>
    </rPh>
    <phoneticPr fontId="2"/>
  </si>
  <si>
    <t>短時間デイ（70）生活機能向上連携加算１</t>
    <rPh sb="9" eb="11">
      <t>セイカツ</t>
    </rPh>
    <rPh sb="11" eb="13">
      <t>キノウ</t>
    </rPh>
    <rPh sb="13" eb="15">
      <t>コウジョウ</t>
    </rPh>
    <rPh sb="15" eb="17">
      <t>レンケイ</t>
    </rPh>
    <rPh sb="17" eb="19">
      <t>カサン</t>
    </rPh>
    <phoneticPr fontId="2"/>
  </si>
  <si>
    <t>短時間デイ（70）生活機能向上連携加算２</t>
    <rPh sb="9" eb="11">
      <t>セイカツ</t>
    </rPh>
    <rPh sb="11" eb="13">
      <t>キノウ</t>
    </rPh>
    <rPh sb="13" eb="15">
      <t>コウジョウ</t>
    </rPh>
    <rPh sb="15" eb="17">
      <t>レンケイ</t>
    </rPh>
    <rPh sb="17" eb="19">
      <t>カサン</t>
    </rPh>
    <phoneticPr fontId="2"/>
  </si>
  <si>
    <t>短時間デイ（70）栄養スクリーニング加算</t>
    <rPh sb="9" eb="11">
      <t>エイヨウ</t>
    </rPh>
    <rPh sb="18" eb="20">
      <t>カサン</t>
    </rPh>
    <phoneticPr fontId="2"/>
  </si>
  <si>
    <t>ヲ　介護職員処遇改善加算（80）</t>
    <rPh sb="2" eb="4">
      <t>カイゴ</t>
    </rPh>
    <rPh sb="4" eb="6">
      <t>ショクイン</t>
    </rPh>
    <rPh sb="6" eb="8">
      <t>ショグウ</t>
    </rPh>
    <rPh sb="8" eb="10">
      <t>カイゼン</t>
    </rPh>
    <rPh sb="10" eb="12">
      <t>カサン</t>
    </rPh>
    <phoneticPr fontId="2"/>
  </si>
  <si>
    <t>ヲ　介護職員処遇改善加算（70）</t>
    <rPh sb="2" eb="4">
      <t>カイゴ</t>
    </rPh>
    <rPh sb="4" eb="6">
      <t>ショクイン</t>
    </rPh>
    <rPh sb="6" eb="8">
      <t>ショグウ</t>
    </rPh>
    <rPh sb="8" eb="10">
      <t>カイゼン</t>
    </rPh>
    <rPh sb="10" eb="12">
      <t>カサン</t>
    </rPh>
    <phoneticPr fontId="2"/>
  </si>
  <si>
    <t>ヌ　生活機能向上連携加算(70)</t>
    <rPh sb="2" eb="4">
      <t>セイカツ</t>
    </rPh>
    <rPh sb="4" eb="6">
      <t>キノウ</t>
    </rPh>
    <rPh sb="6" eb="8">
      <t>コウジョウ</t>
    </rPh>
    <rPh sb="8" eb="10">
      <t>レンケイ</t>
    </rPh>
    <rPh sb="10" eb="12">
      <t>カサン</t>
    </rPh>
    <phoneticPr fontId="2"/>
  </si>
  <si>
    <t>ヌ　生活機能向上連携加算(80)</t>
    <rPh sb="2" eb="4">
      <t>セイカツ</t>
    </rPh>
    <rPh sb="4" eb="6">
      <t>キノウ</t>
    </rPh>
    <rPh sb="6" eb="8">
      <t>コウジョウ</t>
    </rPh>
    <rPh sb="8" eb="10">
      <t>レンケイ</t>
    </rPh>
    <rPh sb="10" eb="12">
      <t>カサン</t>
    </rPh>
    <phoneticPr fontId="2"/>
  </si>
  <si>
    <t>ル　栄養スクリーニング加算(90)（６月に１回を限度）</t>
    <rPh sb="2" eb="4">
      <t>エイヨウ</t>
    </rPh>
    <rPh sb="11" eb="13">
      <t>カサン</t>
    </rPh>
    <phoneticPr fontId="2"/>
  </si>
  <si>
    <t>ル　栄養スクリーニング加算(80)（６月に１回を限度）</t>
    <rPh sb="2" eb="4">
      <t>エイヨウ</t>
    </rPh>
    <rPh sb="11" eb="13">
      <t>カサン</t>
    </rPh>
    <phoneticPr fontId="2"/>
  </si>
  <si>
    <t>ル　栄養スクリーニング加算(70)（６月に１回を限度）</t>
    <rPh sb="2" eb="4">
      <t>エイヨウ</t>
    </rPh>
    <rPh sb="11" eb="13">
      <t>カサン</t>
    </rPh>
    <phoneticPr fontId="2"/>
  </si>
  <si>
    <t>1回につき</t>
    <phoneticPr fontId="2"/>
  </si>
  <si>
    <t>1月につき</t>
    <phoneticPr fontId="2"/>
  </si>
  <si>
    <t>ル　介護職員処遇改善加算</t>
    <rPh sb="2" eb="4">
      <t>カイゴ</t>
    </rPh>
    <rPh sb="4" eb="6">
      <t>ショクイン</t>
    </rPh>
    <rPh sb="6" eb="8">
      <t>ショグウ</t>
    </rPh>
    <rPh sb="8" eb="10">
      <t>カイゼン</t>
    </rPh>
    <rPh sb="10" eb="12">
      <t>カサン</t>
    </rPh>
    <phoneticPr fontId="2"/>
  </si>
  <si>
    <t>ヲ　介護職員処遇改善加算（90・定超）</t>
    <rPh sb="2" eb="4">
      <t>カイゴ</t>
    </rPh>
    <rPh sb="4" eb="6">
      <t>ショクイン</t>
    </rPh>
    <rPh sb="6" eb="8">
      <t>ショグウ</t>
    </rPh>
    <rPh sb="8" eb="10">
      <t>カイゼン</t>
    </rPh>
    <rPh sb="10" eb="12">
      <t>カサン</t>
    </rPh>
    <rPh sb="16" eb="17">
      <t>ジョウ</t>
    </rPh>
    <rPh sb="17" eb="18">
      <t>チョウ</t>
    </rPh>
    <phoneticPr fontId="2"/>
  </si>
  <si>
    <t>ヲ　介護職員処遇改善加算（80・定超）</t>
    <rPh sb="2" eb="4">
      <t>カイゴ</t>
    </rPh>
    <rPh sb="4" eb="6">
      <t>ショクイン</t>
    </rPh>
    <rPh sb="6" eb="8">
      <t>ショグウ</t>
    </rPh>
    <rPh sb="8" eb="10">
      <t>カイゼン</t>
    </rPh>
    <rPh sb="10" eb="12">
      <t>カサン</t>
    </rPh>
    <phoneticPr fontId="2"/>
  </si>
  <si>
    <t>ヲ　介護職員処遇改善加算（70・定超）</t>
    <rPh sb="2" eb="4">
      <t>カイゴ</t>
    </rPh>
    <rPh sb="4" eb="6">
      <t>ショクイン</t>
    </rPh>
    <rPh sb="6" eb="8">
      <t>ショグウ</t>
    </rPh>
    <rPh sb="8" eb="10">
      <t>カイゼン</t>
    </rPh>
    <rPh sb="10" eb="12">
      <t>カサン</t>
    </rPh>
    <phoneticPr fontId="2"/>
  </si>
  <si>
    <t>5単位加算</t>
    <phoneticPr fontId="2"/>
  </si>
  <si>
    <t>事業対象者・要支援１・要支援２（週2回程度）
　　　　　　　　77単位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3" eb="35">
      <t>タンイ</t>
    </rPh>
    <phoneticPr fontId="2"/>
  </si>
  <si>
    <t>事業対象者・要支援２（週2回を超える程度）
　　　　　　　122単位</t>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2"/>
  </si>
  <si>
    <t>　　　　　　　　　　　　431単位</t>
    <rPh sb="15" eb="17">
      <t>タンイ</t>
    </rPh>
    <phoneticPr fontId="2"/>
  </si>
  <si>
    <t>事業対象者・要支援１・要支援２（週1回程度）
　　　　　　1,172単位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4" eb="36">
      <t>タンイ</t>
    </rPh>
    <phoneticPr fontId="2"/>
  </si>
  <si>
    <t>事業対象者・要支援１・要支援２（週2回程度）
　　　　　　2,342単位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4" eb="36">
      <t>タンイ</t>
    </rPh>
    <phoneticPr fontId="2"/>
  </si>
  <si>
    <t>事業対象者・要支援２（週2回を超える程度）
　　　　　　3,715単位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2"/>
  </si>
  <si>
    <t>事業対象者・要支援１・要支援２（週1回程度）
　　　　　　　　267単位
※１月の中で全部で４回まで</t>
    <rPh sb="0" eb="2">
      <t>ジギョウ</t>
    </rPh>
    <rPh sb="2" eb="5">
      <t>タイショウシャ</t>
    </rPh>
    <rPh sb="6" eb="7">
      <t>ヨウ</t>
    </rPh>
    <rPh sb="7" eb="9">
      <t>シエン</t>
    </rPh>
    <rPh sb="11" eb="12">
      <t>ヨウ</t>
    </rPh>
    <rPh sb="12" eb="14">
      <t>シエン</t>
    </rPh>
    <rPh sb="16" eb="17">
      <t>シュウ</t>
    </rPh>
    <rPh sb="18" eb="19">
      <t>カイ</t>
    </rPh>
    <rPh sb="19" eb="21">
      <t>テイド</t>
    </rPh>
    <rPh sb="34" eb="36">
      <t>タンイ</t>
    </rPh>
    <rPh sb="39" eb="40">
      <t>ツキ</t>
    </rPh>
    <rPh sb="41" eb="42">
      <t>ナカ</t>
    </rPh>
    <rPh sb="43" eb="45">
      <t>ゼンブ</t>
    </rPh>
    <rPh sb="47" eb="48">
      <t>カイ</t>
    </rPh>
    <phoneticPr fontId="2"/>
  </si>
  <si>
    <t>事業対象者・要支援１・要支援２（週1回程度）
　　　　　　　　39単位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3" eb="35">
      <t>タンイ</t>
    </rPh>
    <phoneticPr fontId="2"/>
  </si>
  <si>
    <t>訪問型独自サービス特定処遇改善加算Ⅰ</t>
    <rPh sb="9" eb="11">
      <t>トクテイ</t>
    </rPh>
    <phoneticPr fontId="2"/>
  </si>
  <si>
    <t>訪問型独自サービス特定処遇改善加算Ⅱ</t>
    <rPh sb="9" eb="11">
      <t>トクテイ</t>
    </rPh>
    <phoneticPr fontId="2"/>
  </si>
  <si>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2"/>
  </si>
  <si>
    <t>(1)介護職員等特定処遇改善加算(Ⅰ)　　　　　　　　　　　　　　　　　 所定単位数の63/1000　加算</t>
    <rPh sb="3" eb="5">
      <t>カイゴ</t>
    </rPh>
    <rPh sb="5" eb="7">
      <t>ショクイン</t>
    </rPh>
    <rPh sb="7" eb="8">
      <t>トウ</t>
    </rPh>
    <rPh sb="8" eb="10">
      <t>トクテイ</t>
    </rPh>
    <rPh sb="10" eb="12">
      <t>ショグウ</t>
    </rPh>
    <rPh sb="12" eb="14">
      <t>カイゼン</t>
    </rPh>
    <rPh sb="14" eb="16">
      <t>カサン</t>
    </rPh>
    <phoneticPr fontId="2"/>
  </si>
  <si>
    <t>(2)介護職員等特定処遇改善加算(Ⅱ)　　　　　　　　　　　　　　　　　 所定単位数の42/1000　加算</t>
    <rPh sb="3" eb="5">
      <t>カイゴ</t>
    </rPh>
    <rPh sb="5" eb="7">
      <t>ショクイン</t>
    </rPh>
    <rPh sb="7" eb="8">
      <t>トウ</t>
    </rPh>
    <rPh sb="8" eb="10">
      <t>トクテイ</t>
    </rPh>
    <rPh sb="10" eb="12">
      <t>ショグウ</t>
    </rPh>
    <rPh sb="12" eb="14">
      <t>カイゼン</t>
    </rPh>
    <rPh sb="14" eb="16">
      <t>カサン</t>
    </rPh>
    <phoneticPr fontId="2"/>
  </si>
  <si>
    <t>1,655単位</t>
    <phoneticPr fontId="2"/>
  </si>
  <si>
    <t>3,393単位</t>
    <phoneticPr fontId="2"/>
  </si>
  <si>
    <t>1,455単位</t>
    <phoneticPr fontId="2"/>
  </si>
  <si>
    <t>2,993単位</t>
    <phoneticPr fontId="2"/>
  </si>
  <si>
    <t>380単位</t>
    <phoneticPr fontId="2"/>
  </si>
  <si>
    <t>391単位</t>
    <phoneticPr fontId="2"/>
  </si>
  <si>
    <t>　　　　1,655単位</t>
    <rPh sb="9" eb="11">
      <t>タンイ</t>
    </rPh>
    <phoneticPr fontId="2"/>
  </si>
  <si>
    <t>　　　　3,393単位</t>
    <rPh sb="9" eb="11">
      <t>タンイ</t>
    </rPh>
    <phoneticPr fontId="2"/>
  </si>
  <si>
    <t>　　　　　380単位</t>
    <rPh sb="8" eb="10">
      <t>タンイ</t>
    </rPh>
    <phoneticPr fontId="2"/>
  </si>
  <si>
    <t>　　　　　391単位</t>
    <rPh sb="8" eb="10">
      <t>タンイ</t>
    </rPh>
    <phoneticPr fontId="2"/>
  </si>
  <si>
    <t>通所型独自サービス特定処遇改善加算Ⅰ</t>
    <rPh sb="9" eb="11">
      <t>トクテイ</t>
    </rPh>
    <rPh sb="11" eb="13">
      <t>ショグウ</t>
    </rPh>
    <rPh sb="13" eb="15">
      <t>カイゼン</t>
    </rPh>
    <rPh sb="15" eb="17">
      <t>カサン</t>
    </rPh>
    <phoneticPr fontId="2"/>
  </si>
  <si>
    <t>通所型独自サービス特定処遇改善加算Ⅱ</t>
    <rPh sb="9" eb="11">
      <t>トクテイ</t>
    </rPh>
    <rPh sb="11" eb="13">
      <t>ショグウ</t>
    </rPh>
    <rPh sb="13" eb="15">
      <t>カイゼン</t>
    </rPh>
    <rPh sb="15" eb="17">
      <t>カサン</t>
    </rPh>
    <phoneticPr fontId="2"/>
  </si>
  <si>
    <t>ヲ　介護職員等特定処遇改善加算</t>
    <rPh sb="6" eb="7">
      <t>トウ</t>
    </rPh>
    <rPh sb="7" eb="9">
      <t>トクテイ</t>
    </rPh>
    <phoneticPr fontId="2"/>
  </si>
  <si>
    <t>(1)介護職員等特定処遇改善加算(Ⅰ)　</t>
    <rPh sb="7" eb="8">
      <t>トウ</t>
    </rPh>
    <rPh sb="8" eb="10">
      <t>トクテイ</t>
    </rPh>
    <phoneticPr fontId="2"/>
  </si>
  <si>
    <t>(2)介護職員等特定処遇改善加算(Ⅱ)</t>
    <rPh sb="7" eb="8">
      <t>トウ</t>
    </rPh>
    <rPh sb="8" eb="10">
      <t>トクテイ</t>
    </rPh>
    <phoneticPr fontId="2"/>
  </si>
  <si>
    <t>所定単位数の 12/1000　加算</t>
    <phoneticPr fontId="2"/>
  </si>
  <si>
    <t>所定単位数の 10/1000　加算</t>
    <phoneticPr fontId="2"/>
  </si>
  <si>
    <t>112単位</t>
    <phoneticPr fontId="2"/>
  </si>
  <si>
    <t>ワ　介護職員等特定処遇改善加算（90）</t>
    <rPh sb="6" eb="7">
      <t>トウ</t>
    </rPh>
    <rPh sb="7" eb="9">
      <t>トクテイ</t>
    </rPh>
    <phoneticPr fontId="2"/>
  </si>
  <si>
    <t>月額平均単位数の12/1000　加算</t>
    <rPh sb="0" eb="2">
      <t>ゲツガク</t>
    </rPh>
    <rPh sb="2" eb="4">
      <t>ヘイキン</t>
    </rPh>
    <phoneticPr fontId="2"/>
  </si>
  <si>
    <t>月額平均単位数の10/1000　加算</t>
    <rPh sb="0" eb="2">
      <t>ゲツガク</t>
    </rPh>
    <rPh sb="2" eb="4">
      <t>ヘイキン</t>
    </rPh>
    <phoneticPr fontId="2"/>
  </si>
  <si>
    <t>ワ　介護職員等特定処遇改善加算（80）</t>
    <rPh sb="6" eb="7">
      <t>トウ</t>
    </rPh>
    <rPh sb="7" eb="9">
      <t>トクテイ</t>
    </rPh>
    <phoneticPr fontId="2"/>
  </si>
  <si>
    <t>ワ　介護職員等特定処遇改善加算（70）</t>
    <rPh sb="6" eb="7">
      <t>トウ</t>
    </rPh>
    <rPh sb="7" eb="9">
      <t>トクテイ</t>
    </rPh>
    <phoneticPr fontId="2"/>
  </si>
  <si>
    <t>合成単位数の計算にあたっては、小数第１位を四捨五入する。</t>
    <rPh sb="0" eb="2">
      <t>ゴウセイ</t>
    </rPh>
    <rPh sb="2" eb="5">
      <t>タンイスウ</t>
    </rPh>
    <rPh sb="6" eb="8">
      <t>ケイサン</t>
    </rPh>
    <rPh sb="15" eb="17">
      <t>ショウスウ</t>
    </rPh>
    <rPh sb="17" eb="18">
      <t>ダイ</t>
    </rPh>
    <rPh sb="19" eb="20">
      <t>イ</t>
    </rPh>
    <rPh sb="21" eb="25">
      <t>シシャゴニュウ</t>
    </rPh>
    <phoneticPr fontId="2"/>
  </si>
  <si>
    <t>333単位</t>
    <phoneticPr fontId="2"/>
  </si>
  <si>
    <t>345単位</t>
    <phoneticPr fontId="2"/>
  </si>
  <si>
    <t>1,383単位</t>
    <rPh sb="5" eb="7">
      <t>タンイ</t>
    </rPh>
    <phoneticPr fontId="2"/>
  </si>
  <si>
    <t>2,807単位</t>
    <rPh sb="5" eb="7">
      <t>タンイ</t>
    </rPh>
    <phoneticPr fontId="2"/>
  </si>
  <si>
    <t>973単位</t>
    <phoneticPr fontId="2"/>
  </si>
  <si>
    <t>1,991単位</t>
    <phoneticPr fontId="2"/>
  </si>
  <si>
    <t>1,165単位</t>
    <phoneticPr fontId="2"/>
  </si>
  <si>
    <t>2,373単位</t>
    <phoneticPr fontId="2"/>
  </si>
  <si>
    <t>755単位</t>
    <phoneticPr fontId="2"/>
  </si>
  <si>
    <t>1,557単位</t>
    <phoneticPr fontId="2"/>
  </si>
  <si>
    <r>
      <t>日割単位数の計算にあたっては、</t>
    </r>
    <r>
      <rPr>
        <strike/>
        <sz val="11"/>
        <rFont val="ＭＳ Ｐゴシック"/>
        <family val="3"/>
        <charset val="128"/>
      </rPr>
      <t>月額報酬を30で除し小数第１位を四捨五入する</t>
    </r>
    <r>
      <rPr>
        <sz val="11"/>
        <rFont val="ＭＳ Ｐゴシック"/>
        <family val="3"/>
        <charset val="128"/>
      </rPr>
      <t>。月額報酬を30.4(365/12)で除し小数第１位を四捨五入する。</t>
    </r>
    <phoneticPr fontId="2"/>
  </si>
  <si>
    <t>事業対象者・要支援１・要支援２（週1回程度）
　　　　　　  991単位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4" eb="36">
      <t>タンイ</t>
    </rPh>
    <phoneticPr fontId="2"/>
  </si>
  <si>
    <t>事業対象者・要支援１・要支援２（週2回程度）
　　　　　　1,978単位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4" eb="36">
      <t>タンイ</t>
    </rPh>
    <phoneticPr fontId="2"/>
  </si>
  <si>
    <t>事業対象者・要支援２（週2回を超える程度）
　　　　　　3,142単位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2"/>
  </si>
  <si>
    <t>事業対象者・要支援１・要支援２（週2回程度）
　　　　　　　　65単位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33" eb="35">
      <t>タンイ</t>
    </rPh>
    <phoneticPr fontId="2"/>
  </si>
  <si>
    <t>事業対象者・要支援２（週2回を超える程度）
　　　　　　　103単位</t>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2"/>
  </si>
  <si>
    <t>２　向日市生活支援ヘルプサービスサービスコード表　（介護職員処遇改善加算及び介護職員等特定処遇改善加算は、介護予防ヘルプサービスと共通）</t>
    <rPh sb="2" eb="5">
      <t>ムコウシ</t>
    </rPh>
    <rPh sb="5" eb="7">
      <t>セイカツ</t>
    </rPh>
    <rPh sb="7" eb="9">
      <t>シエン</t>
    </rPh>
    <rPh sb="26" eb="28">
      <t>カイゴ</t>
    </rPh>
    <rPh sb="28" eb="30">
      <t>ショクイン</t>
    </rPh>
    <rPh sb="30" eb="36">
      <t>ショグウカイゼンカサン</t>
    </rPh>
    <rPh sb="36" eb="37">
      <t>オヨ</t>
    </rPh>
    <rPh sb="38" eb="51">
      <t>カイゴショクイントウトクテイショグウカイゼンカサン</t>
    </rPh>
    <rPh sb="53" eb="55">
      <t>カイゴ</t>
    </rPh>
    <rPh sb="55" eb="57">
      <t>ヨボウ</t>
    </rPh>
    <rPh sb="65" eb="67">
      <t>キョウツウ</t>
    </rPh>
    <phoneticPr fontId="2"/>
  </si>
  <si>
    <r>
      <t>（加算コード）</t>
    </r>
    <r>
      <rPr>
        <b/>
        <sz val="11"/>
        <rFont val="ＭＳ Ｐゴシック"/>
        <family val="3"/>
        <charset val="128"/>
      </rPr>
      <t>　（※介護職員処遇改善加算及び介護職員等特定処遇改善加算は、介護予防ヘルプサービスと共通）</t>
    </r>
    <rPh sb="1" eb="3">
      <t>カサン</t>
    </rPh>
    <rPh sb="10" eb="12">
      <t>カイゴ</t>
    </rPh>
    <rPh sb="12" eb="14">
      <t>ショクイン</t>
    </rPh>
    <rPh sb="14" eb="16">
      <t>ショグウ</t>
    </rPh>
    <rPh sb="16" eb="18">
      <t>カイゼン</t>
    </rPh>
    <rPh sb="18" eb="20">
      <t>カサン</t>
    </rPh>
    <rPh sb="20" eb="21">
      <t>オヨ</t>
    </rPh>
    <rPh sb="22" eb="35">
      <t>カイゴショクイントウトクテイショグウカイゼンカサン</t>
    </rPh>
    <rPh sb="37" eb="39">
      <t>カイゴ</t>
    </rPh>
    <rPh sb="39" eb="41">
      <t>ヨボウ</t>
    </rPh>
    <rPh sb="49" eb="51">
      <t>キョウツウ</t>
    </rPh>
    <phoneticPr fontId="2"/>
  </si>
  <si>
    <r>
      <t xml:space="preserve">事業対象者・要支援１・要支援２（週2回程度）
　　　　　　　271単位
</t>
    </r>
    <r>
      <rPr>
        <sz val="8"/>
        <rFont val="ＭＳ Ｐゴシック"/>
        <family val="3"/>
        <charset val="128"/>
      </rPr>
      <t>※１月の中で全部で5回から8回まで</t>
    </r>
    <rPh sb="0" eb="2">
      <t>ジギョウ</t>
    </rPh>
    <rPh sb="2" eb="5">
      <t>タイショウシャ</t>
    </rPh>
    <rPh sb="6" eb="7">
      <t>ヨウ</t>
    </rPh>
    <rPh sb="7" eb="9">
      <t>シエン</t>
    </rPh>
    <rPh sb="11" eb="12">
      <t>ヨウ</t>
    </rPh>
    <rPh sb="12" eb="14">
      <t>シエン</t>
    </rPh>
    <rPh sb="16" eb="17">
      <t>シュウ</t>
    </rPh>
    <rPh sb="18" eb="19">
      <t>カイ</t>
    </rPh>
    <rPh sb="19" eb="21">
      <t>テイド</t>
    </rPh>
    <rPh sb="33" eb="35">
      <t>タンイ</t>
    </rPh>
    <rPh sb="50" eb="51">
      <t>カイ</t>
    </rPh>
    <phoneticPr fontId="2"/>
  </si>
  <si>
    <r>
      <t xml:space="preserve">事業対象者・要支援２（週2回を超える程度）
　　　　　　　286単位
</t>
    </r>
    <r>
      <rPr>
        <sz val="8"/>
        <rFont val="ＭＳ Ｐゴシック"/>
        <family val="3"/>
        <charset val="128"/>
      </rPr>
      <t>※１月の中で全部で9回から12回まで</t>
    </r>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2"/>
  </si>
  <si>
    <r>
      <t xml:space="preserve">事業対象者・要支援１・要支援２（週1回程度）226単位
</t>
    </r>
    <r>
      <rPr>
        <sz val="9"/>
        <rFont val="ＭＳ Ｐゴシック"/>
        <family val="3"/>
        <charset val="128"/>
      </rPr>
      <t>※１月の中で全部で４回まで</t>
    </r>
    <rPh sb="0" eb="2">
      <t>ジギョウ</t>
    </rPh>
    <rPh sb="2" eb="5">
      <t>タイショウシャ</t>
    </rPh>
    <rPh sb="6" eb="7">
      <t>ヨウ</t>
    </rPh>
    <rPh sb="7" eb="9">
      <t>シエン</t>
    </rPh>
    <rPh sb="11" eb="12">
      <t>ヨウ</t>
    </rPh>
    <rPh sb="12" eb="14">
      <t>シエン</t>
    </rPh>
    <rPh sb="16" eb="17">
      <t>シュウ</t>
    </rPh>
    <rPh sb="18" eb="19">
      <t>カイ</t>
    </rPh>
    <rPh sb="19" eb="21">
      <t>テイド</t>
    </rPh>
    <rPh sb="25" eb="27">
      <t>タンイ</t>
    </rPh>
    <rPh sb="30" eb="31">
      <t>ツキ</t>
    </rPh>
    <rPh sb="32" eb="33">
      <t>ナカ</t>
    </rPh>
    <rPh sb="34" eb="36">
      <t>ゼンブ</t>
    </rPh>
    <rPh sb="38" eb="39">
      <t>カイ</t>
    </rPh>
    <phoneticPr fontId="2"/>
  </si>
  <si>
    <r>
      <t xml:space="preserve">事業対象者・要支援１・要支援２（週2回程度）229単位
</t>
    </r>
    <r>
      <rPr>
        <sz val="7"/>
        <rFont val="ＭＳ Ｐゴシック"/>
        <family val="3"/>
        <charset val="128"/>
      </rPr>
      <t>※１月の中で全部で５回から８回まで</t>
    </r>
    <rPh sb="0" eb="2">
      <t>ジギョウ</t>
    </rPh>
    <rPh sb="2" eb="5">
      <t>タイショウシャ</t>
    </rPh>
    <rPh sb="6" eb="7">
      <t>ヨウ</t>
    </rPh>
    <rPh sb="7" eb="9">
      <t>シエン</t>
    </rPh>
    <rPh sb="11" eb="12">
      <t>ヨウ</t>
    </rPh>
    <rPh sb="12" eb="14">
      <t>シエン</t>
    </rPh>
    <rPh sb="16" eb="17">
      <t>シュウ</t>
    </rPh>
    <rPh sb="18" eb="19">
      <t>カイ</t>
    </rPh>
    <rPh sb="19" eb="21">
      <t>テイド</t>
    </rPh>
    <rPh sb="25" eb="27">
      <t>タンイ</t>
    </rPh>
    <rPh sb="42" eb="43">
      <t>カイ</t>
    </rPh>
    <phoneticPr fontId="2"/>
  </si>
  <si>
    <r>
      <t xml:space="preserve">事業対象者・要支援２（週2回を超える程度）242単位
</t>
    </r>
    <r>
      <rPr>
        <sz val="7"/>
        <rFont val="ＭＳ Ｐゴシック"/>
        <family val="3"/>
        <charset val="128"/>
      </rPr>
      <t>※１月の中で全部で９回から１２回まで</t>
    </r>
    <rPh sb="0" eb="2">
      <t>ジギョウ</t>
    </rPh>
    <rPh sb="2" eb="5">
      <t>タイショウシャ</t>
    </rPh>
    <rPh sb="6" eb="7">
      <t>ヨウ</t>
    </rPh>
    <rPh sb="7" eb="9">
      <t>シエン</t>
    </rPh>
    <rPh sb="11" eb="12">
      <t>シュウ</t>
    </rPh>
    <rPh sb="13" eb="14">
      <t>カイ</t>
    </rPh>
    <rPh sb="15" eb="16">
      <t>コ</t>
    </rPh>
    <rPh sb="18" eb="20">
      <t>テイド</t>
    </rPh>
    <rPh sb="24" eb="26">
      <t>タンイ</t>
    </rPh>
    <phoneticPr fontId="2"/>
  </si>
  <si>
    <r>
      <rPr>
        <u/>
        <sz val="11"/>
        <rFont val="ＭＳ Ｐゴシック"/>
        <family val="3"/>
        <charset val="128"/>
      </rPr>
      <t>若年性認知症利用者受入加算</t>
    </r>
    <r>
      <rPr>
        <sz val="11"/>
        <rFont val="ＭＳ Ｐゴシック"/>
        <family val="3"/>
        <charset val="128"/>
      </rPr>
      <t xml:space="preserve">
※一月につき、左記いずれか一つのコードを使用（いずれを選択しても可）</t>
    </r>
    <rPh sb="0" eb="3">
      <t>ジャクネンセイ</t>
    </rPh>
    <rPh sb="3" eb="5">
      <t>ニンチ</t>
    </rPh>
    <rPh sb="5" eb="6">
      <t>ショウ</t>
    </rPh>
    <rPh sb="6" eb="9">
      <t>リヨウシャ</t>
    </rPh>
    <rPh sb="9" eb="11">
      <t>ウケイレ</t>
    </rPh>
    <rPh sb="11" eb="13">
      <t>カサン</t>
    </rPh>
    <rPh sb="15" eb="17">
      <t>ヒトツキ</t>
    </rPh>
    <rPh sb="21" eb="23">
      <t>サキ</t>
    </rPh>
    <rPh sb="27" eb="28">
      <t>ヒト</t>
    </rPh>
    <rPh sb="34" eb="36">
      <t>シヨウ</t>
    </rPh>
    <rPh sb="41" eb="43">
      <t>センタク</t>
    </rPh>
    <rPh sb="46" eb="47">
      <t>カ</t>
    </rPh>
    <phoneticPr fontId="2"/>
  </si>
  <si>
    <r>
      <rPr>
        <u/>
        <sz val="11"/>
        <rFont val="ＭＳ Ｐゴシック"/>
        <family val="3"/>
        <charset val="128"/>
      </rPr>
      <t>要支援1・週1程度利用事業対象者</t>
    </r>
    <r>
      <rPr>
        <sz val="11"/>
        <rFont val="ＭＳ Ｐゴシック"/>
        <family val="3"/>
        <charset val="128"/>
      </rPr>
      <t xml:space="preserve">
※一月につき、左記いずれか一つのコードを使用（いずれを選択しても可）</t>
    </r>
    <phoneticPr fontId="2"/>
  </si>
  <si>
    <r>
      <rPr>
        <u/>
        <sz val="11"/>
        <rFont val="ＭＳ Ｐゴシック"/>
        <family val="3"/>
        <charset val="128"/>
      </rPr>
      <t>要支援2・週2程度利用事業対象者</t>
    </r>
    <r>
      <rPr>
        <sz val="11"/>
        <rFont val="ＭＳ Ｐゴシック"/>
        <family val="3"/>
        <charset val="128"/>
      </rPr>
      <t xml:space="preserve">
※一月につき、左記いずれか一つのコードを使用（いずれを選択しても可）</t>
    </r>
    <phoneticPr fontId="2"/>
  </si>
  <si>
    <r>
      <rPr>
        <u/>
        <sz val="11"/>
        <rFont val="ＭＳ Ｐゴシック"/>
        <family val="3"/>
        <charset val="128"/>
      </rPr>
      <t>ロ　生活機能向上グループ活動加算</t>
    </r>
    <r>
      <rPr>
        <sz val="11"/>
        <rFont val="ＭＳ Ｐゴシック"/>
        <family val="3"/>
        <charset val="128"/>
      </rPr>
      <t xml:space="preserve">
※一月につき、左記いずれか一つのコードを使用（いずれを選択しても可）</t>
    </r>
    <rPh sb="2" eb="4">
      <t>セイカツ</t>
    </rPh>
    <rPh sb="4" eb="6">
      <t>キノウ</t>
    </rPh>
    <rPh sb="6" eb="8">
      <t>コウジョウ</t>
    </rPh>
    <rPh sb="12" eb="14">
      <t>カツドウ</t>
    </rPh>
    <rPh sb="14" eb="16">
      <t>カサン</t>
    </rPh>
    <phoneticPr fontId="2"/>
  </si>
  <si>
    <r>
      <rPr>
        <u/>
        <sz val="11"/>
        <rFont val="ＭＳ Ｐゴシック"/>
        <family val="3"/>
        <charset val="128"/>
      </rPr>
      <t>ハ　運動器機能向上加算</t>
    </r>
    <r>
      <rPr>
        <sz val="11"/>
        <rFont val="ＭＳ Ｐゴシック"/>
        <family val="3"/>
        <charset val="128"/>
      </rPr>
      <t xml:space="preserve">
※一月につき、左記いずれか一つのコードを使用（いずれを選択しても可）</t>
    </r>
    <rPh sb="2" eb="4">
      <t>ウンドウ</t>
    </rPh>
    <rPh sb="4" eb="5">
      <t>キ</t>
    </rPh>
    <rPh sb="5" eb="7">
      <t>キノウ</t>
    </rPh>
    <rPh sb="7" eb="9">
      <t>コウジョウ</t>
    </rPh>
    <rPh sb="9" eb="11">
      <t>カサン</t>
    </rPh>
    <phoneticPr fontId="2"/>
  </si>
  <si>
    <r>
      <rPr>
        <u/>
        <sz val="11"/>
        <rFont val="ＭＳ Ｐゴシック"/>
        <family val="3"/>
        <charset val="128"/>
      </rPr>
      <t>ニ　栄養改善加算　</t>
    </r>
    <r>
      <rPr>
        <sz val="11"/>
        <rFont val="ＭＳ Ｐゴシック"/>
        <family val="3"/>
        <charset val="128"/>
      </rPr>
      <t xml:space="preserve">
※一月につき、左記いずれか一つのコードを使用（いずれを選択しても可）</t>
    </r>
    <rPh sb="2" eb="4">
      <t>エイヨウ</t>
    </rPh>
    <rPh sb="4" eb="6">
      <t>カイゼン</t>
    </rPh>
    <rPh sb="6" eb="8">
      <t>カサン</t>
    </rPh>
    <phoneticPr fontId="2"/>
  </si>
  <si>
    <r>
      <rPr>
        <u/>
        <sz val="11"/>
        <rFont val="ＭＳ Ｐゴシック"/>
        <family val="3"/>
        <charset val="128"/>
      </rPr>
      <t>ホ　口腔機能向上加算</t>
    </r>
    <r>
      <rPr>
        <sz val="11"/>
        <rFont val="ＭＳ Ｐゴシック"/>
        <family val="3"/>
        <charset val="128"/>
      </rPr>
      <t xml:space="preserve">
※一月につき、左記いずれか一つのコードを使用（いずれを選択しても可）</t>
    </r>
    <rPh sb="2" eb="4">
      <t>コウクウ</t>
    </rPh>
    <rPh sb="4" eb="6">
      <t>キノウ</t>
    </rPh>
    <rPh sb="6" eb="8">
      <t>コウジョウ</t>
    </rPh>
    <rPh sb="8" eb="10">
      <t>カサン</t>
    </rPh>
    <phoneticPr fontId="2"/>
  </si>
  <si>
    <r>
      <rPr>
        <u/>
        <sz val="11"/>
        <rFont val="ＭＳ Ｐゴシック"/>
        <family val="3"/>
        <charset val="128"/>
      </rPr>
      <t>運動器機能向上及び栄養改善</t>
    </r>
    <r>
      <rPr>
        <sz val="11"/>
        <rFont val="ＭＳ Ｐゴシック"/>
        <family val="3"/>
        <charset val="128"/>
      </rPr>
      <t xml:space="preserve">
※一月につき、左記いずれか一つのコードを使用（いずれを選択しても可）</t>
    </r>
    <rPh sb="0" eb="2">
      <t>ウンドウ</t>
    </rPh>
    <rPh sb="2" eb="3">
      <t>キ</t>
    </rPh>
    <rPh sb="3" eb="5">
      <t>キノウ</t>
    </rPh>
    <rPh sb="5" eb="7">
      <t>コウジョウ</t>
    </rPh>
    <rPh sb="7" eb="8">
      <t>オヨ</t>
    </rPh>
    <rPh sb="9" eb="11">
      <t>エイヨウ</t>
    </rPh>
    <rPh sb="11" eb="13">
      <t>カイゼン</t>
    </rPh>
    <phoneticPr fontId="2"/>
  </si>
  <si>
    <r>
      <t xml:space="preserve">運動器機能向上及び口腔機能向上
</t>
    </r>
    <r>
      <rPr>
        <sz val="11"/>
        <rFont val="ＭＳ Ｐゴシック"/>
        <family val="3"/>
        <charset val="128"/>
      </rPr>
      <t>※一月につき、左記いずれか一つのコードを使用（いずれを選択しても可）</t>
    </r>
    <rPh sb="0" eb="2">
      <t>ウンドウ</t>
    </rPh>
    <rPh sb="2" eb="3">
      <t>キ</t>
    </rPh>
    <rPh sb="3" eb="5">
      <t>キノウ</t>
    </rPh>
    <rPh sb="5" eb="7">
      <t>コウジョウ</t>
    </rPh>
    <rPh sb="7" eb="8">
      <t>オヨ</t>
    </rPh>
    <rPh sb="9" eb="11">
      <t>コウコウ</t>
    </rPh>
    <rPh sb="11" eb="13">
      <t>キノウ</t>
    </rPh>
    <rPh sb="13" eb="15">
      <t>コウジョウ</t>
    </rPh>
    <phoneticPr fontId="2"/>
  </si>
  <si>
    <r>
      <rPr>
        <u/>
        <sz val="11"/>
        <rFont val="ＭＳ Ｐゴシック"/>
        <family val="3"/>
        <charset val="128"/>
      </rPr>
      <t>栄養改善及び口腔機能向上　</t>
    </r>
    <r>
      <rPr>
        <sz val="11"/>
        <rFont val="ＭＳ Ｐゴシック"/>
        <family val="3"/>
        <charset val="128"/>
      </rPr>
      <t xml:space="preserve">
※一月につき、左記いずれか一つのコードを使用（いずれを選択しても可）</t>
    </r>
    <rPh sb="0" eb="2">
      <t>エイヨウ</t>
    </rPh>
    <rPh sb="2" eb="4">
      <t>カイゼン</t>
    </rPh>
    <rPh sb="4" eb="5">
      <t>オヨ</t>
    </rPh>
    <rPh sb="6" eb="8">
      <t>コウクウ</t>
    </rPh>
    <rPh sb="8" eb="10">
      <t>キノウ</t>
    </rPh>
    <rPh sb="10" eb="12">
      <t>コウジョウ</t>
    </rPh>
    <phoneticPr fontId="2"/>
  </si>
  <si>
    <r>
      <rPr>
        <u/>
        <sz val="11"/>
        <rFont val="ＭＳ Ｐゴシック"/>
        <family val="3"/>
        <charset val="128"/>
      </rPr>
      <t>運動器機能向上、栄養改善及び口腔機能向上</t>
    </r>
    <r>
      <rPr>
        <sz val="11"/>
        <rFont val="ＭＳ Ｐゴシック"/>
        <family val="3"/>
        <charset val="128"/>
      </rPr>
      <t xml:space="preserve">
※一月につき、左記いずれか一つのコードを使用（いずれを選択しても可）</t>
    </r>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</si>
  <si>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r>
      <rPr>
        <u/>
        <sz val="11"/>
        <rFont val="ＭＳ Ｐゴシック"/>
        <family val="3"/>
        <charset val="128"/>
      </rPr>
      <t>ト　事業所評価加算</t>
    </r>
    <r>
      <rPr>
        <sz val="11"/>
        <rFont val="ＭＳ Ｐゴシック"/>
        <family val="3"/>
        <charset val="128"/>
      </rPr>
      <t xml:space="preserve">
※一月につき、左記いずれか一つのコードを使用（いずれを選択しても可）</t>
    </r>
    <rPh sb="2" eb="4">
      <t>ジギョウ</t>
    </rPh>
    <rPh sb="4" eb="5">
      <t>ショ</t>
    </rPh>
    <rPh sb="5" eb="7">
      <t>ヒョウカ</t>
    </rPh>
    <rPh sb="7" eb="9">
      <t>カサン</t>
    </rPh>
    <phoneticPr fontId="2"/>
  </si>
  <si>
    <t>短時間デイ（90）特定処遇改善加算Ⅰ</t>
    <rPh sb="9" eb="11">
      <t>トクテイ</t>
    </rPh>
    <rPh sb="11" eb="13">
      <t>ショグウ</t>
    </rPh>
    <rPh sb="13" eb="15">
      <t>カイゼン</t>
    </rPh>
    <rPh sb="15" eb="17">
      <t>カサン</t>
    </rPh>
    <phoneticPr fontId="2"/>
  </si>
  <si>
    <t>短時間デイ（90）特定処遇改善加算Ⅱ</t>
    <rPh sb="11" eb="13">
      <t>ショグウ</t>
    </rPh>
    <rPh sb="13" eb="15">
      <t>カイゼン</t>
    </rPh>
    <rPh sb="15" eb="17">
      <t>カサン</t>
    </rPh>
    <phoneticPr fontId="2"/>
  </si>
  <si>
    <t>短時間デイ（80）特定処遇改善加算Ⅰ</t>
    <rPh sb="11" eb="13">
      <t>ショグウ</t>
    </rPh>
    <rPh sb="13" eb="15">
      <t>カイゼン</t>
    </rPh>
    <rPh sb="15" eb="17">
      <t>カサン</t>
    </rPh>
    <phoneticPr fontId="2"/>
  </si>
  <si>
    <t>短時間デイ（80）特定処遇改善加算Ⅱ</t>
    <rPh sb="11" eb="13">
      <t>ショグウ</t>
    </rPh>
    <rPh sb="13" eb="15">
      <t>カイゼン</t>
    </rPh>
    <rPh sb="15" eb="17">
      <t>カサン</t>
    </rPh>
    <phoneticPr fontId="2"/>
  </si>
  <si>
    <t>短時間デイ（70）特定処遇改善加算Ⅰ</t>
    <rPh sb="11" eb="13">
      <t>ショグウ</t>
    </rPh>
    <rPh sb="13" eb="15">
      <t>カイゼン</t>
    </rPh>
    <rPh sb="15" eb="17">
      <t>カサン</t>
    </rPh>
    <phoneticPr fontId="2"/>
  </si>
  <si>
    <t>短時間デイ（70）特定処遇改善加算Ⅱ</t>
    <rPh sb="11" eb="13">
      <t>ショグウ</t>
    </rPh>
    <rPh sb="13" eb="15">
      <t>カイゼン</t>
    </rPh>
    <rPh sb="15" eb="17">
      <t>カサン</t>
    </rPh>
    <phoneticPr fontId="2"/>
  </si>
  <si>
    <t>短時間デイ（90・定超）特定処遇改善加算Ⅰ</t>
    <rPh sb="12" eb="14">
      <t>トクテイ</t>
    </rPh>
    <rPh sb="14" eb="16">
      <t>ショグウ</t>
    </rPh>
    <rPh sb="16" eb="18">
      <t>カイゼン</t>
    </rPh>
    <rPh sb="18" eb="20">
      <t>カサン</t>
    </rPh>
    <phoneticPr fontId="2"/>
  </si>
  <si>
    <t>短時間デイ（90・定超）特定処遇改善加算Ⅱ</t>
    <rPh sb="14" eb="16">
      <t>ショグウ</t>
    </rPh>
    <rPh sb="16" eb="18">
      <t>カイゼン</t>
    </rPh>
    <rPh sb="18" eb="20">
      <t>カサン</t>
    </rPh>
    <phoneticPr fontId="2"/>
  </si>
  <si>
    <t>ワ　介護職員等特定処遇改善加算（90・定超）</t>
    <rPh sb="6" eb="7">
      <t>トウ</t>
    </rPh>
    <rPh sb="7" eb="9">
      <t>トクテイ</t>
    </rPh>
    <phoneticPr fontId="2"/>
  </si>
  <si>
    <t>短時間デイ（80・定超）特定処遇改善加算Ⅰ</t>
    <rPh sb="12" eb="14">
      <t>トクテイ</t>
    </rPh>
    <rPh sb="14" eb="16">
      <t>ショグウ</t>
    </rPh>
    <rPh sb="16" eb="18">
      <t>カイゼン</t>
    </rPh>
    <rPh sb="18" eb="20">
      <t>カサン</t>
    </rPh>
    <phoneticPr fontId="2"/>
  </si>
  <si>
    <t>短時間デイ（80・定超）特定処遇改善加算Ⅱ</t>
    <rPh sb="14" eb="16">
      <t>ショグウ</t>
    </rPh>
    <rPh sb="16" eb="18">
      <t>カイゼン</t>
    </rPh>
    <rPh sb="18" eb="20">
      <t>カサン</t>
    </rPh>
    <phoneticPr fontId="2"/>
  </si>
  <si>
    <t>ワ　介護職員等特定処遇改善加算（80・定超）</t>
    <rPh sb="6" eb="7">
      <t>トウ</t>
    </rPh>
    <rPh sb="7" eb="9">
      <t>トクテイ</t>
    </rPh>
    <phoneticPr fontId="2"/>
  </si>
  <si>
    <t>短時間デイ（70・定超）特定処遇改善加算Ⅰ</t>
    <rPh sb="12" eb="14">
      <t>トクテイ</t>
    </rPh>
    <rPh sb="14" eb="16">
      <t>ショグウ</t>
    </rPh>
    <rPh sb="16" eb="18">
      <t>カイゼン</t>
    </rPh>
    <rPh sb="18" eb="20">
      <t>カサン</t>
    </rPh>
    <phoneticPr fontId="2"/>
  </si>
  <si>
    <t>短時間デイ（70・定超）特定処遇改善加算Ⅱ</t>
    <rPh sb="14" eb="16">
      <t>ショグウ</t>
    </rPh>
    <rPh sb="16" eb="18">
      <t>カイゼン</t>
    </rPh>
    <rPh sb="18" eb="20">
      <t>カサン</t>
    </rPh>
    <phoneticPr fontId="2"/>
  </si>
  <si>
    <t>ワ　介護職員等特定処遇改善加算（70・定超）</t>
    <rPh sb="6" eb="7">
      <t>トウ</t>
    </rPh>
    <rPh sb="7" eb="9">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</si>
</sst>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3" x14ac:knownFonts="1">
    <font>
      <sz val="10"/>
      <color indexed="64"/>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color indexed="8"/>
      <name val="ＭＳ Ｐゴシック"/>
      <family val="3"/>
      <charset val="128"/>
    </font>
    <font>
      <b/>
      <sz val="11"/>
      <name val="ＭＳ Ｐゴシック"/>
      <family val="3"/>
      <charset val="128"/>
    </font>
    <font>
      <strike/>
      <sz val="11"/>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sz val="10.5"/>
      <name val="ＭＳ Ｐゴシック"/>
      <family val="3"/>
      <charset val="128"/>
    </font>
    <font>
      <u/>
      <sz val="11"/>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1" fontId="5" fillId="0" borderId="0" applyFont="0" applyFill="0" applyBorder="0" applyAlignment="0" applyProtection="0"/>
  </cellStyleXfs>
  <cellXfs count="236">
    <xf numFmtId="0" fontId="0" fillId="0" borderId="0" xfId="0"/>
    <xf numFmtId="0" fontId="3" fillId="0" borderId="0" xfId="0" applyFont="1"/>
    <xf numFmtId="0" fontId="4" fillId="0" borderId="2" xfId="0" applyFont="1" applyFill="1" applyBorder="1" applyAlignment="1">
      <alignment vertical="center" shrinkToFit="1"/>
    </xf>
    <xf numFmtId="0" fontId="4" fillId="0" borderId="2" xfId="0" applyFont="1" applyFill="1" applyBorder="1"/>
    <xf numFmtId="41" fontId="4" fillId="0" borderId="3" xfId="1" applyFont="1" applyFill="1" applyBorder="1" applyAlignment="1">
      <alignment vertical="center"/>
    </xf>
    <xf numFmtId="0" fontId="4" fillId="0" borderId="3" xfId="0" applyFont="1" applyFill="1" applyBorder="1" applyAlignment="1">
      <alignment horizontal="right" vertical="center"/>
    </xf>
    <xf numFmtId="0" fontId="4" fillId="5" borderId="2" xfId="0" applyFont="1" applyFill="1" applyBorder="1" applyAlignment="1">
      <alignment vertical="center" shrinkToFit="1"/>
    </xf>
    <xf numFmtId="0" fontId="4" fillId="5" borderId="2" xfId="0" applyFont="1" applyFill="1" applyBorder="1"/>
    <xf numFmtId="0" fontId="3" fillId="0" borderId="0" xfId="0" applyFont="1" applyAlignment="1">
      <alignment horizontal="left"/>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5" borderId="3" xfId="0" applyFont="1" applyFill="1" applyBorder="1" applyAlignment="1">
      <alignment horizontal="right" vertical="center"/>
    </xf>
    <xf numFmtId="0" fontId="4" fillId="5" borderId="8" xfId="0" applyFont="1" applyFill="1" applyBorder="1" applyAlignment="1">
      <alignment vertical="center"/>
    </xf>
    <xf numFmtId="0" fontId="4" fillId="5" borderId="3" xfId="0" applyFont="1" applyFill="1" applyBorder="1" applyAlignment="1">
      <alignment vertical="center"/>
    </xf>
    <xf numFmtId="0" fontId="4" fillId="5" borderId="3" xfId="0" applyFont="1" applyFill="1" applyBorder="1" applyAlignment="1">
      <alignment horizontal="left" vertical="center"/>
    </xf>
    <xf numFmtId="0" fontId="4" fillId="0" borderId="0" xfId="0" applyFont="1"/>
    <xf numFmtId="0" fontId="4" fillId="2" borderId="2" xfId="0" applyFont="1" applyFill="1" applyBorder="1" applyAlignment="1">
      <alignment horizontal="center"/>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2" xfId="0" applyFont="1" applyFill="1" applyBorder="1" applyAlignment="1">
      <alignment horizontal="center"/>
    </xf>
    <xf numFmtId="0" fontId="4" fillId="5" borderId="2" xfId="0" applyFont="1" applyFill="1" applyBorder="1" applyAlignment="1">
      <alignment horizontal="center"/>
    </xf>
    <xf numFmtId="41" fontId="4" fillId="0" borderId="2" xfId="1" applyFont="1" applyFill="1" applyBorder="1" applyAlignment="1">
      <alignment vertical="center"/>
    </xf>
    <xf numFmtId="0" fontId="4" fillId="2" borderId="2" xfId="0" applyFont="1" applyFill="1" applyBorder="1" applyAlignment="1">
      <alignment horizontal="center"/>
    </xf>
    <xf numFmtId="41" fontId="4" fillId="0" borderId="3" xfId="1" applyFont="1" applyFill="1" applyBorder="1"/>
    <xf numFmtId="41" fontId="4" fillId="5" borderId="2" xfId="1" applyFont="1" applyFill="1" applyBorder="1"/>
    <xf numFmtId="41" fontId="4" fillId="0" borderId="2" xfId="1" applyFont="1" applyFill="1" applyBorder="1"/>
    <xf numFmtId="0" fontId="3" fillId="0" borderId="0" xfId="0" applyFont="1" applyFill="1"/>
    <xf numFmtId="0" fontId="4" fillId="0" borderId="8" xfId="0" applyFont="1" applyFill="1" applyBorder="1" applyAlignment="1"/>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1" fillId="0" borderId="6" xfId="0" applyFont="1" applyFill="1" applyBorder="1" applyAlignment="1">
      <alignment horizontal="left" vertical="center"/>
    </xf>
    <xf numFmtId="0" fontId="4" fillId="0" borderId="6" xfId="0" applyFont="1" applyFill="1" applyBorder="1" applyAlignment="1"/>
    <xf numFmtId="0" fontId="4" fillId="0" borderId="2" xfId="0" applyFont="1" applyFill="1" applyBorder="1" applyAlignment="1">
      <alignment horizontal="center" vertical="center"/>
    </xf>
    <xf numFmtId="0" fontId="11" fillId="0" borderId="6" xfId="0" applyFont="1" applyFill="1" applyBorder="1" applyAlignment="1">
      <alignment horizontal="lef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41" fontId="4" fillId="0" borderId="2" xfId="1" applyNumberFormat="1" applyFont="1" applyFill="1" applyBorder="1"/>
    <xf numFmtId="0" fontId="4" fillId="0" borderId="3" xfId="0" applyFont="1" applyFill="1" applyBorder="1" applyAlignment="1">
      <alignment horizontal="right" vertical="center" shrinkToFit="1"/>
    </xf>
    <xf numFmtId="0" fontId="9" fillId="0" borderId="3" xfId="0" applyFont="1" applyFill="1" applyBorder="1" applyAlignment="1">
      <alignment horizontal="right" vertical="center"/>
    </xf>
    <xf numFmtId="0" fontId="3" fillId="0" borderId="0" xfId="0" applyFont="1" applyFill="1" applyBorder="1"/>
    <xf numFmtId="0" fontId="4" fillId="0" borderId="0" xfId="0" applyFont="1" applyFill="1"/>
    <xf numFmtId="41" fontId="4" fillId="5" borderId="2" xfId="1" applyFont="1" applyFill="1" applyBorder="1" applyAlignment="1">
      <alignment vertical="center"/>
    </xf>
    <xf numFmtId="0" fontId="4" fillId="0" borderId="2" xfId="0" applyFont="1" applyFill="1" applyBorder="1" applyAlignment="1">
      <alignment horizontal="right" vertical="center" shrinkToFit="1"/>
    </xf>
    <xf numFmtId="0" fontId="9" fillId="0" borderId="2" xfId="0" applyFont="1" applyFill="1" applyBorder="1" applyAlignment="1">
      <alignment horizontal="right" vertical="center"/>
    </xf>
    <xf numFmtId="0" fontId="4" fillId="0" borderId="2" xfId="0" applyFont="1" applyFill="1" applyBorder="1" applyAlignment="1">
      <alignment horizontal="right" vertical="center"/>
    </xf>
    <xf numFmtId="0" fontId="4" fillId="5" borderId="2" xfId="0" applyFont="1" applyFill="1" applyBorder="1" applyAlignment="1">
      <alignment horizontal="right" vertical="center"/>
    </xf>
    <xf numFmtId="0" fontId="4" fillId="5" borderId="2" xfId="0" applyFont="1" applyFill="1" applyBorder="1" applyAlignment="1">
      <alignment horizontal="right" vertical="center" wrapText="1"/>
    </xf>
    <xf numFmtId="0" fontId="4" fillId="0" borderId="3" xfId="0" applyFont="1" applyBorder="1" applyAlignment="1">
      <alignment horizontal="right" vertical="center"/>
    </xf>
    <xf numFmtId="0" fontId="4" fillId="0" borderId="3" xfId="0" applyFont="1" applyBorder="1" applyAlignment="1">
      <alignment horizontal="right" vertical="center" shrinkToFit="1"/>
    </xf>
    <xf numFmtId="0" fontId="4" fillId="2" borderId="2" xfId="0" applyFont="1" applyFill="1" applyBorder="1" applyAlignment="1">
      <alignment horizontal="center"/>
    </xf>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0" borderId="6" xfId="0" applyFont="1" applyFill="1" applyBorder="1" applyAlignment="1">
      <alignment horizontal="center"/>
    </xf>
    <xf numFmtId="0" fontId="4" fillId="0" borderId="3" xfId="0" applyFont="1" applyFill="1" applyBorder="1" applyAlignment="1">
      <alignment horizontal="center"/>
    </xf>
    <xf numFmtId="0" fontId="4" fillId="5" borderId="2" xfId="0" applyFont="1" applyFill="1" applyBorder="1" applyAlignment="1">
      <alignment horizontal="center" vertical="top"/>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5" borderId="4"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6" xfId="0" applyFont="1" applyFill="1" applyBorder="1" applyAlignment="1">
      <alignment horizontal="center"/>
    </xf>
    <xf numFmtId="0" fontId="4" fillId="5" borderId="3" xfId="0" applyFont="1" applyFill="1" applyBorder="1" applyAlignment="1">
      <alignment horizontal="center"/>
    </xf>
    <xf numFmtId="0" fontId="4" fillId="5" borderId="2" xfId="0" applyFont="1" applyFill="1" applyBorder="1" applyAlignment="1">
      <alignment horizontal="left" vertical="top" wrapText="1"/>
    </xf>
    <xf numFmtId="0" fontId="3" fillId="5" borderId="4" xfId="0" applyFont="1" applyFill="1" applyBorder="1" applyAlignment="1">
      <alignment horizontal="center" vertical="top" wrapText="1"/>
    </xf>
    <xf numFmtId="0" fontId="3" fillId="5" borderId="7" xfId="0" applyFont="1" applyFill="1" applyBorder="1" applyAlignment="1">
      <alignment horizontal="center" vertical="top" wrapText="1"/>
    </xf>
    <xf numFmtId="0" fontId="4" fillId="0" borderId="2" xfId="0" applyFont="1" applyFill="1" applyBorder="1" applyAlignment="1">
      <alignment horizontal="center" vertical="top"/>
    </xf>
    <xf numFmtId="0" fontId="1" fillId="0" borderId="1" xfId="0" applyFont="1" applyBorder="1" applyAlignment="1">
      <alignment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5" xfId="0" applyFont="1" applyFill="1" applyBorder="1" applyAlignment="1">
      <alignment horizontal="center" vertical="top" wrapText="1"/>
    </xf>
    <xf numFmtId="0" fontId="1" fillId="0" borderId="1" xfId="0" applyFont="1" applyFill="1" applyBorder="1" applyAlignment="1">
      <alignment vertical="center"/>
    </xf>
    <xf numFmtId="0" fontId="3" fillId="5" borderId="5" xfId="0" applyFont="1" applyFill="1" applyBorder="1" applyAlignment="1">
      <alignment horizontal="center" vertical="top" wrapText="1"/>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5" borderId="12" xfId="0" applyFont="1" applyFill="1" applyBorder="1" applyAlignment="1">
      <alignment horizontal="left" vertical="center"/>
    </xf>
    <xf numFmtId="0" fontId="4" fillId="5" borderId="13" xfId="0" applyFont="1" applyFill="1" applyBorder="1" applyAlignment="1">
      <alignment horizontal="left" vertical="center"/>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4" xfId="0" applyFont="1" applyFill="1" applyBorder="1" applyAlignment="1">
      <alignment horizontal="center" vertical="top" wrapText="1"/>
    </xf>
    <xf numFmtId="0" fontId="3" fillId="0" borderId="7"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2" xfId="0" applyFont="1" applyFill="1" applyBorder="1" applyAlignment="1">
      <alignment horizontal="center"/>
    </xf>
    <xf numFmtId="0" fontId="4" fillId="5" borderId="2" xfId="0" applyFont="1" applyFill="1" applyBorder="1" applyAlignment="1">
      <alignment horizontal="center"/>
    </xf>
    <xf numFmtId="0" fontId="4" fillId="0" borderId="9" xfId="0" applyFont="1" applyFill="1" applyBorder="1" applyAlignment="1">
      <alignment horizontal="left"/>
    </xf>
    <xf numFmtId="0" fontId="4" fillId="5" borderId="6" xfId="0" applyFont="1" applyFill="1" applyBorder="1" applyAlignment="1">
      <alignment horizontal="left" vertical="center"/>
    </xf>
    <xf numFmtId="0" fontId="4" fillId="5" borderId="8" xfId="0" applyFont="1" applyFill="1" applyBorder="1" applyAlignment="1">
      <alignment horizontal="left" vertical="center"/>
    </xf>
    <xf numFmtId="41" fontId="4" fillId="0" borderId="4" xfId="1" applyFont="1" applyFill="1" applyBorder="1" applyAlignment="1">
      <alignment horizontal="center"/>
    </xf>
    <xf numFmtId="41" fontId="4" fillId="0" borderId="5" xfId="1" applyFont="1" applyFill="1" applyBorder="1" applyAlignment="1">
      <alignment horizontal="center"/>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2" xfId="0" applyFont="1" applyFill="1" applyBorder="1" applyAlignment="1">
      <alignment horizontal="center" vertical="center"/>
    </xf>
    <xf numFmtId="0" fontId="4" fillId="6" borderId="4"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6"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4" borderId="4"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5" xfId="0" applyFont="1" applyFill="1" applyBorder="1" applyAlignment="1">
      <alignment horizontal="center" vertical="top"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left" vertical="center" shrinkToFit="1"/>
    </xf>
    <xf numFmtId="0" fontId="1" fillId="0" borderId="0" xfId="0" applyFont="1" applyFill="1" applyBorder="1" applyAlignment="1">
      <alignment vertical="center"/>
    </xf>
    <xf numFmtId="0" fontId="4" fillId="4" borderId="2" xfId="0" applyFont="1" applyFill="1" applyBorder="1" applyAlignment="1">
      <alignment horizontal="center" vertical="top" wrapText="1"/>
    </xf>
    <xf numFmtId="0" fontId="11" fillId="0" borderId="2" xfId="0" applyFont="1" applyFill="1" applyBorder="1" applyAlignment="1">
      <alignment horizontal="left" vertical="center" shrinkToFit="1"/>
    </xf>
    <xf numFmtId="41" fontId="4" fillId="0" borderId="4" xfId="1" applyFont="1" applyFill="1" applyBorder="1"/>
    <xf numFmtId="41" fontId="4" fillId="0" borderId="5" xfId="1" applyFont="1" applyFill="1" applyBorder="1"/>
    <xf numFmtId="0" fontId="4"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top" shrinkToFit="1"/>
    </xf>
    <xf numFmtId="0" fontId="4" fillId="0" borderId="11"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13"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4" fillId="0" borderId="9" xfId="0" applyFont="1" applyFill="1" applyBorder="1" applyAlignment="1">
      <alignment horizontal="left" vertical="top" shrinkToFit="1"/>
    </xf>
    <xf numFmtId="0" fontId="4" fillId="0" borderId="1" xfId="0" applyFont="1" applyFill="1" applyBorder="1" applyAlignment="1">
      <alignment horizontal="left" vertical="top" shrinkToFit="1"/>
    </xf>
    <xf numFmtId="0" fontId="4" fillId="0" borderId="11"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9" xfId="0" applyFont="1" applyFill="1" applyBorder="1" applyAlignment="1">
      <alignment horizontal="left" vertical="top"/>
    </xf>
    <xf numFmtId="0" fontId="4" fillId="0" borderId="12" xfId="0" applyFont="1" applyFill="1" applyBorder="1" applyAlignment="1">
      <alignment horizontal="left" vertical="top"/>
    </xf>
    <xf numFmtId="0" fontId="4" fillId="0" borderId="1" xfId="0" applyFont="1" applyFill="1" applyBorder="1" applyAlignment="1">
      <alignment horizontal="left" vertical="top"/>
    </xf>
    <xf numFmtId="0" fontId="4" fillId="0" borderId="11" xfId="0" applyFont="1" applyFill="1" applyBorder="1" applyAlignment="1">
      <alignment horizontal="right" vertical="center"/>
    </xf>
    <xf numFmtId="0" fontId="4" fillId="0" borderId="13" xfId="0" applyFont="1" applyFill="1" applyBorder="1" applyAlignment="1">
      <alignment horizontal="right" vertical="center"/>
    </xf>
    <xf numFmtId="0" fontId="12"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xf numFmtId="0" fontId="4" fillId="0" borderId="0" xfId="0" applyFont="1" applyFill="1" applyBorder="1" applyAlignment="1">
      <alignment horizontal="left"/>
    </xf>
    <xf numFmtId="0" fontId="1" fillId="0" borderId="8" xfId="0" applyFont="1" applyFill="1" applyBorder="1"/>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9" xfId="0" applyFont="1" applyFill="1" applyBorder="1" applyAlignment="1">
      <alignment horizontal="left" vertical="top" wrapText="1" shrinkToFit="1"/>
    </xf>
    <xf numFmtId="0" fontId="4" fillId="0" borderId="11" xfId="0" applyFont="1" applyFill="1" applyBorder="1" applyAlignment="1">
      <alignment horizontal="left" vertical="top" wrapText="1" shrinkToFit="1"/>
    </xf>
    <xf numFmtId="0" fontId="4" fillId="0" borderId="14"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0" fontId="4" fillId="0" borderId="1" xfId="0" applyFont="1" applyFill="1" applyBorder="1" applyAlignment="1">
      <alignment horizontal="left" vertical="top" wrapText="1" shrinkToFit="1"/>
    </xf>
    <xf numFmtId="0" fontId="4" fillId="0" borderId="13" xfId="0" applyFont="1" applyFill="1" applyBorder="1" applyAlignment="1">
      <alignment horizontal="left" vertical="top" wrapText="1" shrinkToFit="1"/>
    </xf>
    <xf numFmtId="0" fontId="4" fillId="0" borderId="4"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6" borderId="10" xfId="0" applyFont="1" applyFill="1" applyBorder="1" applyAlignment="1">
      <alignment horizontal="center" vertical="top" wrapText="1"/>
    </xf>
    <xf numFmtId="0" fontId="4" fillId="6" borderId="12" xfId="0" applyFont="1" applyFill="1" applyBorder="1" applyAlignment="1">
      <alignment horizontal="center" vertical="top"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6" xfId="0" applyFont="1" applyFill="1" applyBorder="1" applyAlignment="1">
      <alignment horizontal="center" vertical="center" shrinkToFit="1"/>
    </xf>
    <xf numFmtId="0" fontId="4" fillId="5" borderId="8" xfId="0" applyFont="1" applyFill="1" applyBorder="1" applyAlignment="1">
      <alignment horizontal="center" vertical="center" shrinkToFit="1"/>
    </xf>
    <xf numFmtId="0" fontId="4" fillId="7"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3" borderId="10"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0" borderId="2" xfId="0" applyFont="1" applyFill="1" applyBorder="1" applyAlignment="1">
      <alignment horizontal="center" vertical="center" shrinkToFit="1"/>
    </xf>
    <xf numFmtId="0" fontId="4" fillId="6" borderId="2" xfId="0" applyFont="1" applyFill="1" applyBorder="1" applyAlignment="1">
      <alignment horizontal="center" vertical="top"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shrinkToFit="1"/>
    </xf>
    <xf numFmtId="0" fontId="4" fillId="7" borderId="2" xfId="0" applyFont="1" applyFill="1" applyBorder="1" applyAlignment="1">
      <alignment horizontal="center" vertical="top" wrapText="1"/>
    </xf>
    <xf numFmtId="0" fontId="1" fillId="0" borderId="1" xfId="0" applyFont="1" applyFill="1" applyBorder="1"/>
    <xf numFmtId="0" fontId="4" fillId="8" borderId="10" xfId="0" applyFont="1" applyFill="1" applyBorder="1" applyAlignment="1">
      <alignment horizontal="center" vertical="top" wrapText="1"/>
    </xf>
    <xf numFmtId="0" fontId="4" fillId="8" borderId="12" xfId="0" applyFont="1" applyFill="1" applyBorder="1" applyAlignment="1">
      <alignment horizontal="center" vertical="top" wrapText="1"/>
    </xf>
    <xf numFmtId="0" fontId="4" fillId="5" borderId="6" xfId="0" applyFont="1" applyFill="1" applyBorder="1" applyAlignment="1">
      <alignment horizontal="center" vertical="center"/>
    </xf>
    <xf numFmtId="0" fontId="4" fillId="5"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8"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5" borderId="2"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4" borderId="2" xfId="0" applyFont="1" applyFill="1" applyBorder="1" applyAlignment="1">
      <alignment horizontal="center" vertical="top"/>
    </xf>
    <xf numFmtId="0" fontId="4" fillId="5" borderId="2" xfId="0" applyFont="1" applyFill="1" applyBorder="1" applyAlignment="1">
      <alignment horizontal="left" vertical="center"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0" borderId="2" xfId="0" applyFont="1" applyFill="1" applyBorder="1" applyAlignment="1">
      <alignment horizontal="left" vertical="top" shrinkToFit="1"/>
    </xf>
    <xf numFmtId="0" fontId="4" fillId="4" borderId="7" xfId="0" applyFont="1" applyFill="1" applyBorder="1" applyAlignment="1">
      <alignment horizontal="center" vertical="top"/>
    </xf>
    <xf numFmtId="0" fontId="4" fillId="4" borderId="5" xfId="0" applyFont="1" applyFill="1" applyBorder="1" applyAlignment="1">
      <alignment horizontal="center" vertical="top"/>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4" xfId="0" applyFont="1" applyBorder="1" applyAlignment="1">
      <alignment horizontal="center" vertical="top"/>
    </xf>
    <xf numFmtId="0" fontId="4" fillId="0" borderId="7" xfId="0" applyFont="1" applyBorder="1" applyAlignment="1">
      <alignment horizontal="center" vertical="top"/>
    </xf>
    <xf numFmtId="0" fontId="4" fillId="0" borderId="5"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33"/>
  <sheetViews>
    <sheetView tabSelected="1" view="pageBreakPreview" zoomScale="85" zoomScaleNormal="84" zoomScaleSheetLayoutView="85" workbookViewId="0">
      <selection activeCell="C7" sqref="C7"/>
    </sheetView>
  </sheetViews>
  <sheetFormatPr defaultRowHeight="12" x14ac:dyDescent="0.15"/>
  <cols>
    <col min="1" max="2" width="7.28515625" style="1" customWidth="1"/>
    <col min="3" max="3" width="40.140625" style="1" customWidth="1"/>
    <col min="4" max="4" width="15" style="8" customWidth="1"/>
    <col min="5" max="5" width="25.7109375" style="1" customWidth="1"/>
    <col min="6" max="6" width="67.42578125" style="1" customWidth="1"/>
    <col min="7" max="7" width="38.140625" style="1" customWidth="1"/>
    <col min="8" max="8" width="9.140625" style="1"/>
    <col min="9" max="9" width="11.7109375" style="1" customWidth="1"/>
    <col min="10" max="16384" width="9.140625" style="1"/>
  </cols>
  <sheetData>
    <row r="1" spans="1:9" ht="24" customHeight="1" x14ac:dyDescent="0.15">
      <c r="A1" s="70" t="s">
        <v>474</v>
      </c>
      <c r="B1" s="70"/>
      <c r="C1" s="70"/>
      <c r="D1" s="70"/>
      <c r="E1" s="70"/>
      <c r="F1" s="70"/>
      <c r="G1" s="70"/>
      <c r="H1" s="70"/>
      <c r="I1" s="70"/>
    </row>
    <row r="2" spans="1:9" ht="15.75" customHeight="1" x14ac:dyDescent="0.15">
      <c r="A2" s="71" t="s">
        <v>0</v>
      </c>
      <c r="B2" s="71"/>
      <c r="C2" s="72" t="s">
        <v>1</v>
      </c>
      <c r="D2" s="72" t="s">
        <v>2</v>
      </c>
      <c r="E2" s="72"/>
      <c r="F2" s="72"/>
      <c r="G2" s="72"/>
      <c r="H2" s="73" t="s">
        <v>3</v>
      </c>
      <c r="I2" s="74" t="s">
        <v>4</v>
      </c>
    </row>
    <row r="3" spans="1:9" ht="16.5" customHeight="1" x14ac:dyDescent="0.15">
      <c r="A3" s="18" t="s">
        <v>5</v>
      </c>
      <c r="B3" s="18" t="s">
        <v>6</v>
      </c>
      <c r="C3" s="72"/>
      <c r="D3" s="72"/>
      <c r="E3" s="72"/>
      <c r="F3" s="72"/>
      <c r="G3" s="72"/>
      <c r="H3" s="73"/>
      <c r="I3" s="75"/>
    </row>
    <row r="4" spans="1:9" ht="24.75" customHeight="1" x14ac:dyDescent="0.15">
      <c r="A4" s="21" t="s">
        <v>7</v>
      </c>
      <c r="B4" s="21">
        <v>1111</v>
      </c>
      <c r="C4" s="2" t="s">
        <v>374</v>
      </c>
      <c r="D4" s="52" t="s">
        <v>416</v>
      </c>
      <c r="E4" s="59" t="s">
        <v>629</v>
      </c>
      <c r="F4" s="56"/>
      <c r="G4" s="57"/>
      <c r="H4" s="25">
        <v>1172</v>
      </c>
      <c r="I4" s="69" t="s">
        <v>8</v>
      </c>
    </row>
    <row r="5" spans="1:9" ht="24.75" customHeight="1" x14ac:dyDescent="0.15">
      <c r="A5" s="21" t="s">
        <v>10</v>
      </c>
      <c r="B5" s="21">
        <v>1114</v>
      </c>
      <c r="C5" s="2" t="s">
        <v>375</v>
      </c>
      <c r="D5" s="53"/>
      <c r="E5" s="60"/>
      <c r="F5" s="61" t="s">
        <v>25</v>
      </c>
      <c r="G5" s="61"/>
      <c r="H5" s="25">
        <v>1055</v>
      </c>
      <c r="I5" s="69"/>
    </row>
    <row r="6" spans="1:9" ht="24.75" customHeight="1" x14ac:dyDescent="0.15">
      <c r="A6" s="22" t="s">
        <v>7</v>
      </c>
      <c r="B6" s="22">
        <v>1211</v>
      </c>
      <c r="C6" s="6" t="s">
        <v>376</v>
      </c>
      <c r="D6" s="54" t="s">
        <v>417</v>
      </c>
      <c r="E6" s="62" t="s">
        <v>630</v>
      </c>
      <c r="F6" s="64"/>
      <c r="G6" s="65"/>
      <c r="H6" s="26">
        <v>2342</v>
      </c>
      <c r="I6" s="58" t="s">
        <v>8</v>
      </c>
    </row>
    <row r="7" spans="1:9" ht="24.75" customHeight="1" x14ac:dyDescent="0.15">
      <c r="A7" s="22" t="s">
        <v>12</v>
      </c>
      <c r="B7" s="22">
        <v>1214</v>
      </c>
      <c r="C7" s="6" t="s">
        <v>377</v>
      </c>
      <c r="D7" s="55"/>
      <c r="E7" s="63"/>
      <c r="F7" s="66" t="s">
        <v>25</v>
      </c>
      <c r="G7" s="66"/>
      <c r="H7" s="26">
        <v>2108</v>
      </c>
      <c r="I7" s="58"/>
    </row>
    <row r="8" spans="1:9" ht="24.75" customHeight="1" x14ac:dyDescent="0.15">
      <c r="A8" s="21" t="s">
        <v>12</v>
      </c>
      <c r="B8" s="21">
        <v>1321</v>
      </c>
      <c r="C8" s="2" t="s">
        <v>378</v>
      </c>
      <c r="D8" s="52" t="s">
        <v>418</v>
      </c>
      <c r="E8" s="59" t="s">
        <v>631</v>
      </c>
      <c r="F8" s="56"/>
      <c r="G8" s="57"/>
      <c r="H8" s="27">
        <v>3715</v>
      </c>
      <c r="I8" s="69" t="s">
        <v>8</v>
      </c>
    </row>
    <row r="9" spans="1:9" ht="24.75" customHeight="1" x14ac:dyDescent="0.15">
      <c r="A9" s="21" t="s">
        <v>7</v>
      </c>
      <c r="B9" s="21">
        <v>1324</v>
      </c>
      <c r="C9" s="2" t="s">
        <v>379</v>
      </c>
      <c r="D9" s="53"/>
      <c r="E9" s="60"/>
      <c r="F9" s="61" t="s">
        <v>25</v>
      </c>
      <c r="G9" s="61"/>
      <c r="H9" s="27">
        <v>3344</v>
      </c>
      <c r="I9" s="69"/>
    </row>
    <row r="10" spans="1:9" ht="24.75" customHeight="1" x14ac:dyDescent="0.15">
      <c r="A10" s="22" t="s">
        <v>7</v>
      </c>
      <c r="B10" s="22">
        <v>2411</v>
      </c>
      <c r="C10" s="6" t="s">
        <v>380</v>
      </c>
      <c r="D10" s="54" t="s">
        <v>419</v>
      </c>
      <c r="E10" s="67" t="s">
        <v>632</v>
      </c>
      <c r="F10" s="64"/>
      <c r="G10" s="65"/>
      <c r="H10" s="26">
        <v>267</v>
      </c>
      <c r="I10" s="58" t="s">
        <v>14</v>
      </c>
    </row>
    <row r="11" spans="1:9" ht="24.75" customHeight="1" x14ac:dyDescent="0.15">
      <c r="A11" s="22" t="s">
        <v>7</v>
      </c>
      <c r="B11" s="22">
        <v>2414</v>
      </c>
      <c r="C11" s="6" t="s">
        <v>381</v>
      </c>
      <c r="D11" s="55"/>
      <c r="E11" s="68"/>
      <c r="F11" s="66" t="s">
        <v>25</v>
      </c>
      <c r="G11" s="66"/>
      <c r="H11" s="26">
        <v>240</v>
      </c>
      <c r="I11" s="58"/>
    </row>
    <row r="12" spans="1:9" ht="24.75" customHeight="1" x14ac:dyDescent="0.15">
      <c r="A12" s="21" t="s">
        <v>10</v>
      </c>
      <c r="B12" s="21">
        <v>2511</v>
      </c>
      <c r="C12" s="2" t="s">
        <v>382</v>
      </c>
      <c r="D12" s="52" t="s">
        <v>420</v>
      </c>
      <c r="E12" s="91" t="s">
        <v>681</v>
      </c>
      <c r="F12" s="56"/>
      <c r="G12" s="57"/>
      <c r="H12" s="27">
        <v>271</v>
      </c>
      <c r="I12" s="69" t="s">
        <v>14</v>
      </c>
    </row>
    <row r="13" spans="1:9" ht="24.75" customHeight="1" x14ac:dyDescent="0.15">
      <c r="A13" s="21" t="s">
        <v>10</v>
      </c>
      <c r="B13" s="21">
        <v>2514</v>
      </c>
      <c r="C13" s="2" t="s">
        <v>383</v>
      </c>
      <c r="D13" s="53"/>
      <c r="E13" s="92"/>
      <c r="F13" s="61" t="s">
        <v>25</v>
      </c>
      <c r="G13" s="61"/>
      <c r="H13" s="27">
        <v>244</v>
      </c>
      <c r="I13" s="69"/>
    </row>
    <row r="14" spans="1:9" ht="24.75" customHeight="1" x14ac:dyDescent="0.15">
      <c r="A14" s="22" t="s">
        <v>7</v>
      </c>
      <c r="B14" s="22">
        <v>2621</v>
      </c>
      <c r="C14" s="6" t="s">
        <v>384</v>
      </c>
      <c r="D14" s="54" t="s">
        <v>421</v>
      </c>
      <c r="E14" s="67" t="s">
        <v>682</v>
      </c>
      <c r="F14" s="64"/>
      <c r="G14" s="65"/>
      <c r="H14" s="26">
        <v>286</v>
      </c>
      <c r="I14" s="58" t="s">
        <v>14</v>
      </c>
    </row>
    <row r="15" spans="1:9" ht="24.75" customHeight="1" x14ac:dyDescent="0.15">
      <c r="A15" s="22" t="s">
        <v>16</v>
      </c>
      <c r="B15" s="22">
        <v>2624</v>
      </c>
      <c r="C15" s="6" t="s">
        <v>385</v>
      </c>
      <c r="D15" s="94"/>
      <c r="E15" s="78"/>
      <c r="F15" s="66" t="s">
        <v>25</v>
      </c>
      <c r="G15" s="66"/>
      <c r="H15" s="26">
        <v>257</v>
      </c>
      <c r="I15" s="58"/>
    </row>
    <row r="16" spans="1:9" ht="24" customHeight="1" x14ac:dyDescent="0.15">
      <c r="A16" s="77" t="s">
        <v>68</v>
      </c>
      <c r="B16" s="77"/>
      <c r="C16" s="77"/>
      <c r="D16" s="77"/>
      <c r="E16" s="77"/>
      <c r="F16" s="77"/>
      <c r="G16" s="77"/>
      <c r="H16" s="77"/>
      <c r="I16" s="77"/>
    </row>
    <row r="17" spans="1:9" ht="24.75" customHeight="1" x14ac:dyDescent="0.15">
      <c r="A17" s="21" t="s">
        <v>7</v>
      </c>
      <c r="B17" s="21">
        <v>2111</v>
      </c>
      <c r="C17" s="2" t="s">
        <v>386</v>
      </c>
      <c r="D17" s="52" t="s">
        <v>416</v>
      </c>
      <c r="E17" s="59" t="s">
        <v>633</v>
      </c>
      <c r="F17" s="56"/>
      <c r="G17" s="57"/>
      <c r="H17" s="25">
        <v>39</v>
      </c>
      <c r="I17" s="69" t="s">
        <v>11</v>
      </c>
    </row>
    <row r="18" spans="1:9" ht="24.75" customHeight="1" x14ac:dyDescent="0.15">
      <c r="A18" s="21" t="s">
        <v>7</v>
      </c>
      <c r="B18" s="21">
        <v>2114</v>
      </c>
      <c r="C18" s="2" t="s">
        <v>387</v>
      </c>
      <c r="D18" s="53"/>
      <c r="E18" s="60"/>
      <c r="F18" s="61" t="s">
        <v>25</v>
      </c>
      <c r="G18" s="61"/>
      <c r="H18" s="27">
        <v>35</v>
      </c>
      <c r="I18" s="69"/>
    </row>
    <row r="19" spans="1:9" ht="24.75" customHeight="1" x14ac:dyDescent="0.15">
      <c r="A19" s="22" t="s">
        <v>9</v>
      </c>
      <c r="B19" s="22">
        <v>2211</v>
      </c>
      <c r="C19" s="6" t="s">
        <v>388</v>
      </c>
      <c r="D19" s="54" t="s">
        <v>417</v>
      </c>
      <c r="E19" s="62" t="s">
        <v>626</v>
      </c>
      <c r="F19" s="64"/>
      <c r="G19" s="65"/>
      <c r="H19" s="26">
        <v>77</v>
      </c>
      <c r="I19" s="58" t="s">
        <v>11</v>
      </c>
    </row>
    <row r="20" spans="1:9" ht="24.75" customHeight="1" x14ac:dyDescent="0.15">
      <c r="A20" s="22" t="s">
        <v>12</v>
      </c>
      <c r="B20" s="22">
        <v>2214</v>
      </c>
      <c r="C20" s="6" t="s">
        <v>389</v>
      </c>
      <c r="D20" s="55"/>
      <c r="E20" s="63"/>
      <c r="F20" s="66" t="s">
        <v>25</v>
      </c>
      <c r="G20" s="66"/>
      <c r="H20" s="26">
        <v>69</v>
      </c>
      <c r="I20" s="58"/>
    </row>
    <row r="21" spans="1:9" ht="24.75" customHeight="1" x14ac:dyDescent="0.15">
      <c r="A21" s="21" t="s">
        <v>12</v>
      </c>
      <c r="B21" s="21">
        <v>2321</v>
      </c>
      <c r="C21" s="2" t="s">
        <v>390</v>
      </c>
      <c r="D21" s="52" t="s">
        <v>418</v>
      </c>
      <c r="E21" s="59" t="s">
        <v>627</v>
      </c>
      <c r="F21" s="56"/>
      <c r="G21" s="57"/>
      <c r="H21" s="27">
        <v>122</v>
      </c>
      <c r="I21" s="69" t="s">
        <v>11</v>
      </c>
    </row>
    <row r="22" spans="1:9" ht="24.75" customHeight="1" x14ac:dyDescent="0.15">
      <c r="A22" s="21" t="s">
        <v>13</v>
      </c>
      <c r="B22" s="21">
        <v>2324</v>
      </c>
      <c r="C22" s="2" t="s">
        <v>391</v>
      </c>
      <c r="D22" s="93"/>
      <c r="E22" s="76"/>
      <c r="F22" s="61" t="s">
        <v>25</v>
      </c>
      <c r="G22" s="61"/>
      <c r="H22" s="27">
        <v>110</v>
      </c>
      <c r="I22" s="69"/>
    </row>
    <row r="23" spans="1:9" ht="24" customHeight="1" x14ac:dyDescent="0.15">
      <c r="A23" s="70" t="s">
        <v>232</v>
      </c>
      <c r="B23" s="70"/>
      <c r="C23" s="70"/>
      <c r="D23" s="70"/>
      <c r="E23" s="70"/>
      <c r="F23" s="70"/>
      <c r="G23" s="70"/>
      <c r="H23" s="70"/>
      <c r="I23" s="70"/>
    </row>
    <row r="24" spans="1:9" ht="24.75" customHeight="1" x14ac:dyDescent="0.15">
      <c r="A24" s="18" t="s">
        <v>16</v>
      </c>
      <c r="B24" s="18">
        <v>4001</v>
      </c>
      <c r="C24" s="2" t="s">
        <v>392</v>
      </c>
      <c r="D24" s="11" t="s">
        <v>370</v>
      </c>
      <c r="E24" s="12"/>
      <c r="F24" s="12"/>
      <c r="G24" s="10" t="s">
        <v>578</v>
      </c>
      <c r="H24" s="3">
        <v>200</v>
      </c>
      <c r="I24" s="69" t="s">
        <v>8</v>
      </c>
    </row>
    <row r="25" spans="1:9" ht="24.75" customHeight="1" x14ac:dyDescent="0.15">
      <c r="A25" s="18" t="s">
        <v>15</v>
      </c>
      <c r="B25" s="18">
        <v>4003</v>
      </c>
      <c r="C25" s="6" t="s">
        <v>577</v>
      </c>
      <c r="D25" s="79" t="s">
        <v>17</v>
      </c>
      <c r="E25" s="80"/>
      <c r="F25" s="14" t="s">
        <v>579</v>
      </c>
      <c r="G25" s="15" t="s">
        <v>580</v>
      </c>
      <c r="H25" s="7">
        <v>100</v>
      </c>
      <c r="I25" s="69"/>
    </row>
    <row r="26" spans="1:9" ht="24.75" customHeight="1" x14ac:dyDescent="0.15">
      <c r="A26" s="18" t="s">
        <v>7</v>
      </c>
      <c r="B26" s="18">
        <v>4002</v>
      </c>
      <c r="C26" s="6" t="s">
        <v>583</v>
      </c>
      <c r="D26" s="81"/>
      <c r="E26" s="82"/>
      <c r="F26" s="14" t="s">
        <v>582</v>
      </c>
      <c r="G26" s="16" t="s">
        <v>581</v>
      </c>
      <c r="H26" s="7">
        <v>200</v>
      </c>
      <c r="I26" s="69"/>
    </row>
    <row r="27" spans="1:9" ht="24.75" customHeight="1" x14ac:dyDescent="0.15">
      <c r="A27" s="18" t="s">
        <v>12</v>
      </c>
      <c r="B27" s="18">
        <v>6269</v>
      </c>
      <c r="C27" s="2" t="s">
        <v>393</v>
      </c>
      <c r="D27" s="85" t="s">
        <v>18</v>
      </c>
      <c r="E27" s="86"/>
      <c r="F27" s="19" t="s">
        <v>19</v>
      </c>
      <c r="G27" s="20"/>
      <c r="H27" s="3"/>
      <c r="I27" s="69"/>
    </row>
    <row r="28" spans="1:9" ht="24.75" customHeight="1" x14ac:dyDescent="0.15">
      <c r="A28" s="18" t="s">
        <v>7</v>
      </c>
      <c r="B28" s="18">
        <v>6270</v>
      </c>
      <c r="C28" s="2" t="s">
        <v>394</v>
      </c>
      <c r="D28" s="87"/>
      <c r="E28" s="88"/>
      <c r="F28" s="83" t="s">
        <v>20</v>
      </c>
      <c r="G28" s="84"/>
      <c r="H28" s="3"/>
      <c r="I28" s="69"/>
    </row>
    <row r="29" spans="1:9" ht="24.75" customHeight="1" x14ac:dyDescent="0.15">
      <c r="A29" s="18" t="s">
        <v>7</v>
      </c>
      <c r="B29" s="18">
        <v>6271</v>
      </c>
      <c r="C29" s="2" t="s">
        <v>395</v>
      </c>
      <c r="D29" s="87"/>
      <c r="E29" s="88"/>
      <c r="F29" s="83" t="s">
        <v>21</v>
      </c>
      <c r="G29" s="84"/>
      <c r="H29" s="3"/>
      <c r="I29" s="69"/>
    </row>
    <row r="30" spans="1:9" ht="24.75" customHeight="1" x14ac:dyDescent="0.15">
      <c r="A30" s="18" t="s">
        <v>12</v>
      </c>
      <c r="B30" s="18">
        <v>6273</v>
      </c>
      <c r="C30" s="2" t="s">
        <v>396</v>
      </c>
      <c r="D30" s="87"/>
      <c r="E30" s="88"/>
      <c r="F30" s="83" t="s">
        <v>22</v>
      </c>
      <c r="G30" s="84"/>
      <c r="H30" s="3"/>
      <c r="I30" s="69"/>
    </row>
    <row r="31" spans="1:9" ht="24.75" customHeight="1" x14ac:dyDescent="0.15">
      <c r="A31" s="18" t="s">
        <v>7</v>
      </c>
      <c r="B31" s="18">
        <v>6275</v>
      </c>
      <c r="C31" s="2" t="s">
        <v>397</v>
      </c>
      <c r="D31" s="89"/>
      <c r="E31" s="90"/>
      <c r="F31" s="83" t="s">
        <v>23</v>
      </c>
      <c r="G31" s="84"/>
      <c r="H31" s="3"/>
      <c r="I31" s="69"/>
    </row>
    <row r="32" spans="1:9" ht="24.75" customHeight="1" x14ac:dyDescent="0.15">
      <c r="A32" s="18" t="s">
        <v>12</v>
      </c>
      <c r="B32" s="18">
        <v>6278</v>
      </c>
      <c r="C32" s="2" t="s">
        <v>634</v>
      </c>
      <c r="D32" s="85" t="s">
        <v>636</v>
      </c>
      <c r="E32" s="86"/>
      <c r="F32" s="83" t="s">
        <v>637</v>
      </c>
      <c r="G32" s="84"/>
      <c r="H32" s="3"/>
      <c r="I32" s="69"/>
    </row>
    <row r="33" spans="1:9" ht="24.75" customHeight="1" x14ac:dyDescent="0.15">
      <c r="A33" s="18" t="s">
        <v>7</v>
      </c>
      <c r="B33" s="18">
        <v>6279</v>
      </c>
      <c r="C33" s="2" t="s">
        <v>635</v>
      </c>
      <c r="D33" s="89"/>
      <c r="E33" s="90"/>
      <c r="F33" s="83" t="s">
        <v>638</v>
      </c>
      <c r="G33" s="84"/>
      <c r="H33" s="3"/>
      <c r="I33" s="69"/>
    </row>
  </sheetData>
  <mergeCells count="63">
    <mergeCell ref="I6:I7"/>
    <mergeCell ref="I8:I9"/>
    <mergeCell ref="E8:E9"/>
    <mergeCell ref="A23:I23"/>
    <mergeCell ref="D12:D13"/>
    <mergeCell ref="E12:E13"/>
    <mergeCell ref="F12:G12"/>
    <mergeCell ref="F13:G13"/>
    <mergeCell ref="I14:I15"/>
    <mergeCell ref="D21:D22"/>
    <mergeCell ref="E17:E18"/>
    <mergeCell ref="F17:G17"/>
    <mergeCell ref="I17:I18"/>
    <mergeCell ref="D17:D18"/>
    <mergeCell ref="D14:D15"/>
    <mergeCell ref="I21:I22"/>
    <mergeCell ref="I24:I33"/>
    <mergeCell ref="F28:G28"/>
    <mergeCell ref="F29:G29"/>
    <mergeCell ref="F32:G32"/>
    <mergeCell ref="F33:G33"/>
    <mergeCell ref="D25:E26"/>
    <mergeCell ref="F30:G30"/>
    <mergeCell ref="F31:G31"/>
    <mergeCell ref="D27:E31"/>
    <mergeCell ref="D32:E33"/>
    <mergeCell ref="F9:G9"/>
    <mergeCell ref="E21:E22"/>
    <mergeCell ref="F21:G21"/>
    <mergeCell ref="F22:G22"/>
    <mergeCell ref="I12:I13"/>
    <mergeCell ref="E19:E20"/>
    <mergeCell ref="F19:G19"/>
    <mergeCell ref="A16:I16"/>
    <mergeCell ref="E14:E15"/>
    <mergeCell ref="I19:I20"/>
    <mergeCell ref="D19:D20"/>
    <mergeCell ref="F14:G14"/>
    <mergeCell ref="F15:G15"/>
    <mergeCell ref="F18:G18"/>
    <mergeCell ref="F20:G20"/>
    <mergeCell ref="A1:I1"/>
    <mergeCell ref="A2:B2"/>
    <mergeCell ref="C2:C3"/>
    <mergeCell ref="D2:G3"/>
    <mergeCell ref="H2:H3"/>
    <mergeCell ref="I2:I3"/>
    <mergeCell ref="D4:D5"/>
    <mergeCell ref="D6:D7"/>
    <mergeCell ref="D8:D9"/>
    <mergeCell ref="F8:G8"/>
    <mergeCell ref="I10:I11"/>
    <mergeCell ref="E4:E5"/>
    <mergeCell ref="F4:G4"/>
    <mergeCell ref="F5:G5"/>
    <mergeCell ref="D10:D11"/>
    <mergeCell ref="E6:E7"/>
    <mergeCell ref="F6:G6"/>
    <mergeCell ref="F7:G7"/>
    <mergeCell ref="E10:E11"/>
    <mergeCell ref="F10:G10"/>
    <mergeCell ref="F11:G11"/>
    <mergeCell ref="I4:I5"/>
  </mergeCells>
  <phoneticPr fontId="2"/>
  <pageMargins left="0.70866141732283472" right="0.70866141732283472" top="0.74803149606299213" bottom="0.74803149606299213" header="0.31496062992125984" footer="0.31496062992125984"/>
  <pageSetup paperSize="9" scale="65" fitToWidth="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28"/>
  <sheetViews>
    <sheetView view="pageBreakPreview" zoomScale="70" zoomScaleNormal="84" zoomScaleSheetLayoutView="70" workbookViewId="0">
      <selection activeCell="A28" sqref="A28"/>
    </sheetView>
  </sheetViews>
  <sheetFormatPr defaultRowHeight="12" x14ac:dyDescent="0.15"/>
  <cols>
    <col min="1" max="2" width="7.28515625" style="1" customWidth="1"/>
    <col min="3" max="3" width="40.140625" style="1" customWidth="1"/>
    <col min="4" max="4" width="15" style="1" customWidth="1"/>
    <col min="5" max="5" width="25.7109375" style="1" customWidth="1"/>
    <col min="6" max="6" width="67.42578125" style="1" customWidth="1"/>
    <col min="7" max="7" width="38.140625" style="1" customWidth="1"/>
    <col min="8" max="8" width="9.140625" style="1"/>
    <col min="9" max="9" width="11.7109375" style="1" customWidth="1"/>
    <col min="10" max="16384" width="9.140625" style="1"/>
  </cols>
  <sheetData>
    <row r="1" spans="1:9" ht="24" customHeight="1" x14ac:dyDescent="0.15">
      <c r="A1" s="70" t="s">
        <v>679</v>
      </c>
      <c r="B1" s="70"/>
      <c r="C1" s="70"/>
      <c r="D1" s="70"/>
      <c r="E1" s="70"/>
      <c r="F1" s="70"/>
      <c r="G1" s="70"/>
      <c r="H1" s="70"/>
      <c r="I1" s="70"/>
    </row>
    <row r="2" spans="1:9" ht="15.75" customHeight="1" x14ac:dyDescent="0.15">
      <c r="A2" s="71" t="s">
        <v>24</v>
      </c>
      <c r="B2" s="71"/>
      <c r="C2" s="72" t="s">
        <v>1</v>
      </c>
      <c r="D2" s="72" t="s">
        <v>2</v>
      </c>
      <c r="E2" s="72"/>
      <c r="F2" s="72"/>
      <c r="G2" s="72"/>
      <c r="H2" s="99" t="s">
        <v>3</v>
      </c>
      <c r="I2" s="72" t="s">
        <v>4</v>
      </c>
    </row>
    <row r="3" spans="1:9" ht="16.5" customHeight="1" x14ac:dyDescent="0.15">
      <c r="A3" s="18" t="s">
        <v>5</v>
      </c>
      <c r="B3" s="18" t="s">
        <v>6</v>
      </c>
      <c r="C3" s="72"/>
      <c r="D3" s="72"/>
      <c r="E3" s="72"/>
      <c r="F3" s="72"/>
      <c r="G3" s="72"/>
      <c r="H3" s="99"/>
      <c r="I3" s="72"/>
    </row>
    <row r="4" spans="1:9" ht="24.75" customHeight="1" x14ac:dyDescent="0.15">
      <c r="A4" s="18" t="s">
        <v>7</v>
      </c>
      <c r="B4" s="18">
        <v>1121</v>
      </c>
      <c r="C4" s="2" t="s">
        <v>398</v>
      </c>
      <c r="D4" s="61" t="s">
        <v>416</v>
      </c>
      <c r="E4" s="100" t="s">
        <v>674</v>
      </c>
      <c r="F4" s="101"/>
      <c r="G4" s="101"/>
      <c r="H4" s="27">
        <v>991</v>
      </c>
      <c r="I4" s="69" t="s">
        <v>8</v>
      </c>
    </row>
    <row r="5" spans="1:9" ht="24.75" customHeight="1" x14ac:dyDescent="0.15">
      <c r="A5" s="18" t="s">
        <v>7</v>
      </c>
      <c r="B5" s="18">
        <v>1124</v>
      </c>
      <c r="C5" s="2" t="s">
        <v>399</v>
      </c>
      <c r="D5" s="61"/>
      <c r="E5" s="100"/>
      <c r="F5" s="61" t="s">
        <v>25</v>
      </c>
      <c r="G5" s="61"/>
      <c r="H5" s="27">
        <f>ROUND(H4*0.9,0)</f>
        <v>892</v>
      </c>
      <c r="I5" s="69"/>
    </row>
    <row r="6" spans="1:9" ht="24.75" customHeight="1" x14ac:dyDescent="0.15">
      <c r="A6" s="18" t="s">
        <v>7</v>
      </c>
      <c r="B6" s="18">
        <v>1221</v>
      </c>
      <c r="C6" s="6" t="s">
        <v>400</v>
      </c>
      <c r="D6" s="66" t="s">
        <v>422</v>
      </c>
      <c r="E6" s="100" t="s">
        <v>675</v>
      </c>
      <c r="F6" s="102"/>
      <c r="G6" s="102"/>
      <c r="H6" s="27">
        <v>1978</v>
      </c>
      <c r="I6" s="69" t="s">
        <v>8</v>
      </c>
    </row>
    <row r="7" spans="1:9" ht="24.75" customHeight="1" x14ac:dyDescent="0.15">
      <c r="A7" s="18" t="s">
        <v>7</v>
      </c>
      <c r="B7" s="18">
        <v>1224</v>
      </c>
      <c r="C7" s="6" t="s">
        <v>401</v>
      </c>
      <c r="D7" s="66"/>
      <c r="E7" s="100"/>
      <c r="F7" s="66" t="s">
        <v>25</v>
      </c>
      <c r="G7" s="66"/>
      <c r="H7" s="27">
        <f>ROUND(H6*0.9,0)</f>
        <v>1780</v>
      </c>
      <c r="I7" s="69"/>
    </row>
    <row r="8" spans="1:9" ht="24.75" customHeight="1" x14ac:dyDescent="0.15">
      <c r="A8" s="18" t="s">
        <v>13</v>
      </c>
      <c r="B8" s="18">
        <v>1331</v>
      </c>
      <c r="C8" s="2" t="s">
        <v>402</v>
      </c>
      <c r="D8" s="61" t="s">
        <v>423</v>
      </c>
      <c r="E8" s="100" t="s">
        <v>676</v>
      </c>
      <c r="F8" s="101"/>
      <c r="G8" s="101"/>
      <c r="H8" s="27">
        <v>3142</v>
      </c>
      <c r="I8" s="69" t="s">
        <v>8</v>
      </c>
    </row>
    <row r="9" spans="1:9" ht="24.75" customHeight="1" x14ac:dyDescent="0.15">
      <c r="A9" s="18" t="s">
        <v>7</v>
      </c>
      <c r="B9" s="18">
        <v>1334</v>
      </c>
      <c r="C9" s="2" t="s">
        <v>403</v>
      </c>
      <c r="D9" s="61"/>
      <c r="E9" s="100"/>
      <c r="F9" s="61" t="s">
        <v>25</v>
      </c>
      <c r="G9" s="61"/>
      <c r="H9" s="27">
        <f>ROUND(H8*0.9,0)</f>
        <v>2828</v>
      </c>
      <c r="I9" s="69"/>
    </row>
    <row r="10" spans="1:9" ht="24.75" customHeight="1" x14ac:dyDescent="0.15">
      <c r="A10" s="18" t="s">
        <v>10</v>
      </c>
      <c r="B10" s="18">
        <v>2421</v>
      </c>
      <c r="C10" s="6" t="s">
        <v>404</v>
      </c>
      <c r="D10" s="66" t="s">
        <v>419</v>
      </c>
      <c r="E10" s="100" t="s">
        <v>683</v>
      </c>
      <c r="F10" s="102"/>
      <c r="G10" s="102"/>
      <c r="H10" s="27">
        <v>226</v>
      </c>
      <c r="I10" s="69" t="s">
        <v>14</v>
      </c>
    </row>
    <row r="11" spans="1:9" ht="24.75" customHeight="1" x14ac:dyDescent="0.15">
      <c r="A11" s="18" t="s">
        <v>7</v>
      </c>
      <c r="B11" s="18">
        <v>2424</v>
      </c>
      <c r="C11" s="6" t="s">
        <v>405</v>
      </c>
      <c r="D11" s="66"/>
      <c r="E11" s="100"/>
      <c r="F11" s="66" t="s">
        <v>25</v>
      </c>
      <c r="G11" s="66"/>
      <c r="H11" s="27">
        <f>ROUND(H10*0.9,0)</f>
        <v>203</v>
      </c>
      <c r="I11" s="69"/>
    </row>
    <row r="12" spans="1:9" ht="24.75" customHeight="1" x14ac:dyDescent="0.15">
      <c r="A12" s="18" t="s">
        <v>7</v>
      </c>
      <c r="B12" s="18">
        <v>2521</v>
      </c>
      <c r="C12" s="2" t="s">
        <v>406</v>
      </c>
      <c r="D12" s="61" t="s">
        <v>424</v>
      </c>
      <c r="E12" s="100" t="s">
        <v>684</v>
      </c>
      <c r="F12" s="101"/>
      <c r="G12" s="101"/>
      <c r="H12" s="27">
        <v>229</v>
      </c>
      <c r="I12" s="69"/>
    </row>
    <row r="13" spans="1:9" ht="24.75" customHeight="1" x14ac:dyDescent="0.15">
      <c r="A13" s="18" t="s">
        <v>7</v>
      </c>
      <c r="B13" s="18">
        <v>2524</v>
      </c>
      <c r="C13" s="2" t="s">
        <v>407</v>
      </c>
      <c r="D13" s="61"/>
      <c r="E13" s="100"/>
      <c r="F13" s="61" t="s">
        <v>25</v>
      </c>
      <c r="G13" s="61"/>
      <c r="H13" s="27">
        <f>ROUND(H12*0.9,0)</f>
        <v>206</v>
      </c>
      <c r="I13" s="69"/>
    </row>
    <row r="14" spans="1:9" ht="24.75" customHeight="1" x14ac:dyDescent="0.15">
      <c r="A14" s="18" t="s">
        <v>12</v>
      </c>
      <c r="B14" s="18">
        <v>2631</v>
      </c>
      <c r="C14" s="6" t="s">
        <v>408</v>
      </c>
      <c r="D14" s="66" t="s">
        <v>425</v>
      </c>
      <c r="E14" s="100" t="s">
        <v>685</v>
      </c>
      <c r="F14" s="102"/>
      <c r="G14" s="102"/>
      <c r="H14" s="27">
        <v>242</v>
      </c>
      <c r="I14" s="69"/>
    </row>
    <row r="15" spans="1:9" ht="24.75" customHeight="1" x14ac:dyDescent="0.15">
      <c r="A15" s="18" t="s">
        <v>13</v>
      </c>
      <c r="B15" s="18">
        <v>2634</v>
      </c>
      <c r="C15" s="6" t="s">
        <v>409</v>
      </c>
      <c r="D15" s="66"/>
      <c r="E15" s="100"/>
      <c r="F15" s="66" t="s">
        <v>25</v>
      </c>
      <c r="G15" s="66"/>
      <c r="H15" s="27">
        <f>ROUND(H14*0.9,0)</f>
        <v>218</v>
      </c>
      <c r="I15" s="69"/>
    </row>
    <row r="16" spans="1:9" ht="24" customHeight="1" x14ac:dyDescent="0.15">
      <c r="A16" s="70" t="s">
        <v>369</v>
      </c>
      <c r="B16" s="70"/>
      <c r="C16" s="70"/>
      <c r="D16" s="70"/>
      <c r="E16" s="70"/>
      <c r="F16" s="70"/>
      <c r="G16" s="70"/>
      <c r="H16" s="70"/>
      <c r="I16" s="70"/>
    </row>
    <row r="17" spans="1:9" ht="24.75" customHeight="1" x14ac:dyDescent="0.15">
      <c r="A17" s="18" t="s">
        <v>10</v>
      </c>
      <c r="B17" s="18">
        <v>2121</v>
      </c>
      <c r="C17" s="2" t="s">
        <v>410</v>
      </c>
      <c r="D17" s="61" t="s">
        <v>416</v>
      </c>
      <c r="E17" s="100" t="s">
        <v>26</v>
      </c>
      <c r="F17" s="101"/>
      <c r="G17" s="101"/>
      <c r="H17" s="27">
        <f>ROUND(H4/30.4,0)</f>
        <v>33</v>
      </c>
      <c r="I17" s="69" t="s">
        <v>11</v>
      </c>
    </row>
    <row r="18" spans="1:9" ht="24.75" customHeight="1" x14ac:dyDescent="0.15">
      <c r="A18" s="18" t="s">
        <v>7</v>
      </c>
      <c r="B18" s="18">
        <v>2124</v>
      </c>
      <c r="C18" s="2" t="s">
        <v>411</v>
      </c>
      <c r="D18" s="61"/>
      <c r="E18" s="100"/>
      <c r="F18" s="61" t="s">
        <v>25</v>
      </c>
      <c r="G18" s="61"/>
      <c r="H18" s="27">
        <f>ROUND(H17*0.9,0)</f>
        <v>30</v>
      </c>
      <c r="I18" s="69"/>
    </row>
    <row r="19" spans="1:9" ht="24.75" customHeight="1" x14ac:dyDescent="0.15">
      <c r="A19" s="18" t="s">
        <v>7</v>
      </c>
      <c r="B19" s="18">
        <v>2221</v>
      </c>
      <c r="C19" s="6" t="s">
        <v>412</v>
      </c>
      <c r="D19" s="66" t="s">
        <v>422</v>
      </c>
      <c r="E19" s="100" t="s">
        <v>677</v>
      </c>
      <c r="F19" s="102"/>
      <c r="G19" s="102"/>
      <c r="H19" s="27">
        <f>ROUND(H6/30.4,0)</f>
        <v>65</v>
      </c>
      <c r="I19" s="69" t="s">
        <v>11</v>
      </c>
    </row>
    <row r="20" spans="1:9" ht="24.75" customHeight="1" x14ac:dyDescent="0.15">
      <c r="A20" s="18" t="s">
        <v>27</v>
      </c>
      <c r="B20" s="18">
        <v>2224</v>
      </c>
      <c r="C20" s="6" t="s">
        <v>413</v>
      </c>
      <c r="D20" s="66"/>
      <c r="E20" s="100"/>
      <c r="F20" s="66" t="s">
        <v>25</v>
      </c>
      <c r="G20" s="66"/>
      <c r="H20" s="27">
        <f>ROUND(H19*0.9,0)</f>
        <v>59</v>
      </c>
      <c r="I20" s="69"/>
    </row>
    <row r="21" spans="1:9" ht="24.75" customHeight="1" x14ac:dyDescent="0.15">
      <c r="A21" s="18" t="s">
        <v>13</v>
      </c>
      <c r="B21" s="18">
        <v>2331</v>
      </c>
      <c r="C21" s="2" t="s">
        <v>414</v>
      </c>
      <c r="D21" s="61" t="s">
        <v>423</v>
      </c>
      <c r="E21" s="100" t="s">
        <v>678</v>
      </c>
      <c r="F21" s="101"/>
      <c r="G21" s="101"/>
      <c r="H21" s="27">
        <f>ROUND(H8/30.4,0)</f>
        <v>103</v>
      </c>
      <c r="I21" s="69" t="s">
        <v>11</v>
      </c>
    </row>
    <row r="22" spans="1:9" ht="24.75" customHeight="1" x14ac:dyDescent="0.15">
      <c r="A22" s="18" t="s">
        <v>7</v>
      </c>
      <c r="B22" s="18">
        <v>2334</v>
      </c>
      <c r="C22" s="2" t="s">
        <v>415</v>
      </c>
      <c r="D22" s="61"/>
      <c r="E22" s="100"/>
      <c r="F22" s="61" t="s">
        <v>25</v>
      </c>
      <c r="G22" s="61"/>
      <c r="H22" s="27">
        <f>ROUND(H21*0.9,0)</f>
        <v>93</v>
      </c>
      <c r="I22" s="69"/>
    </row>
    <row r="23" spans="1:9" ht="24" customHeight="1" x14ac:dyDescent="0.15">
      <c r="A23" s="70" t="s">
        <v>680</v>
      </c>
      <c r="B23" s="70"/>
      <c r="C23" s="70"/>
      <c r="D23" s="70"/>
      <c r="E23" s="70"/>
      <c r="F23" s="70"/>
      <c r="G23" s="70"/>
      <c r="H23" s="70"/>
      <c r="I23" s="70"/>
    </row>
    <row r="24" spans="1:9" ht="24.75" customHeight="1" x14ac:dyDescent="0.15">
      <c r="A24" s="18" t="s">
        <v>15</v>
      </c>
      <c r="B24" s="18">
        <v>4011</v>
      </c>
      <c r="C24" s="6" t="s">
        <v>426</v>
      </c>
      <c r="D24" s="104" t="s">
        <v>370</v>
      </c>
      <c r="E24" s="105"/>
      <c r="F24" s="105"/>
      <c r="G24" s="13" t="s">
        <v>371</v>
      </c>
      <c r="H24" s="7">
        <v>200</v>
      </c>
      <c r="I24" s="69" t="s">
        <v>8</v>
      </c>
    </row>
    <row r="25" spans="1:9" ht="24.75" customHeight="1" x14ac:dyDescent="0.15">
      <c r="A25" s="18" t="s">
        <v>7</v>
      </c>
      <c r="B25" s="18">
        <v>4013</v>
      </c>
      <c r="C25" s="2" t="s">
        <v>585</v>
      </c>
      <c r="D25" s="95" t="s">
        <v>372</v>
      </c>
      <c r="E25" s="96"/>
      <c r="F25" s="9" t="s">
        <v>579</v>
      </c>
      <c r="G25" s="5" t="s">
        <v>373</v>
      </c>
      <c r="H25" s="3">
        <v>100</v>
      </c>
      <c r="I25" s="69"/>
    </row>
    <row r="26" spans="1:9" ht="24.75" customHeight="1" x14ac:dyDescent="0.15">
      <c r="A26" s="18" t="s">
        <v>13</v>
      </c>
      <c r="B26" s="18">
        <v>4012</v>
      </c>
      <c r="C26" s="2" t="s">
        <v>584</v>
      </c>
      <c r="D26" s="97"/>
      <c r="E26" s="98"/>
      <c r="F26" s="9" t="s">
        <v>582</v>
      </c>
      <c r="G26" s="5" t="s">
        <v>586</v>
      </c>
      <c r="H26" s="3">
        <v>200</v>
      </c>
      <c r="I26" s="69"/>
    </row>
    <row r="27" spans="1:9" ht="30" customHeight="1" x14ac:dyDescent="0.15">
      <c r="A27" s="103" t="s">
        <v>662</v>
      </c>
      <c r="B27" s="103"/>
      <c r="C27" s="103"/>
      <c r="D27" s="103"/>
      <c r="E27" s="103"/>
      <c r="F27" s="103"/>
      <c r="G27" s="103"/>
      <c r="H27" s="103"/>
      <c r="I27" s="103"/>
    </row>
    <row r="28" spans="1:9" ht="13.5" x14ac:dyDescent="0.15">
      <c r="A28" s="17" t="s">
        <v>673</v>
      </c>
    </row>
  </sheetData>
  <mergeCells count="55">
    <mergeCell ref="A27:I27"/>
    <mergeCell ref="E14:E15"/>
    <mergeCell ref="F14:G14"/>
    <mergeCell ref="F15:G15"/>
    <mergeCell ref="I24:I26"/>
    <mergeCell ref="D17:D18"/>
    <mergeCell ref="D19:D20"/>
    <mergeCell ref="D21:D22"/>
    <mergeCell ref="D24:F24"/>
    <mergeCell ref="A23:I23"/>
    <mergeCell ref="I21:I22"/>
    <mergeCell ref="I19:I20"/>
    <mergeCell ref="I17:I18"/>
    <mergeCell ref="E17:E18"/>
    <mergeCell ref="F17:G17"/>
    <mergeCell ref="F18:G18"/>
    <mergeCell ref="A16:I16"/>
    <mergeCell ref="D10:D11"/>
    <mergeCell ref="E10:E11"/>
    <mergeCell ref="F10:G10"/>
    <mergeCell ref="I10:I15"/>
    <mergeCell ref="F11:G11"/>
    <mergeCell ref="D12:D13"/>
    <mergeCell ref="E12:E13"/>
    <mergeCell ref="F12:G12"/>
    <mergeCell ref="F13:G13"/>
    <mergeCell ref="D14:D15"/>
    <mergeCell ref="E21:E22"/>
    <mergeCell ref="F21:G21"/>
    <mergeCell ref="F22:G22"/>
    <mergeCell ref="E19:E20"/>
    <mergeCell ref="F19:G19"/>
    <mergeCell ref="F20:G20"/>
    <mergeCell ref="F9:G9"/>
    <mergeCell ref="D8:D9"/>
    <mergeCell ref="E6:E7"/>
    <mergeCell ref="F6:G6"/>
    <mergeCell ref="F7:G7"/>
    <mergeCell ref="D6:D7"/>
    <mergeCell ref="D25:E26"/>
    <mergeCell ref="I4:I5"/>
    <mergeCell ref="I6:I7"/>
    <mergeCell ref="I8:I9"/>
    <mergeCell ref="A1:I1"/>
    <mergeCell ref="A2:B2"/>
    <mergeCell ref="C2:C3"/>
    <mergeCell ref="D2:G3"/>
    <mergeCell ref="H2:H3"/>
    <mergeCell ref="I2:I3"/>
    <mergeCell ref="E4:E5"/>
    <mergeCell ref="F4:G4"/>
    <mergeCell ref="F5:G5"/>
    <mergeCell ref="D4:D5"/>
    <mergeCell ref="E8:E9"/>
    <mergeCell ref="F8:G8"/>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102"/>
  <sheetViews>
    <sheetView view="pageBreakPreview" zoomScale="70" zoomScaleNormal="84" zoomScaleSheetLayoutView="70" workbookViewId="0">
      <selection activeCell="H27" sqref="H27"/>
    </sheetView>
  </sheetViews>
  <sheetFormatPr defaultRowHeight="13.5" x14ac:dyDescent="0.15"/>
  <cols>
    <col min="1" max="2" width="7.28515625" style="28" customWidth="1"/>
    <col min="3" max="3" width="40.140625" style="28" customWidth="1"/>
    <col min="4" max="4" width="15" style="28" customWidth="1"/>
    <col min="5" max="5" width="15.85546875" style="42" customWidth="1"/>
    <col min="6" max="6" width="31.28515625" style="28" customWidth="1"/>
    <col min="7" max="7" width="34" style="28" customWidth="1"/>
    <col min="8" max="8" width="17.140625" style="28" customWidth="1"/>
    <col min="9" max="9" width="31.140625" style="28" customWidth="1"/>
    <col min="10" max="10" width="9.140625" style="28"/>
    <col min="11" max="11" width="11.7109375" style="28" customWidth="1"/>
    <col min="12" max="16384" width="9.140625" style="28"/>
  </cols>
  <sheetData>
    <row r="1" spans="1:11" ht="24" customHeight="1" x14ac:dyDescent="0.15">
      <c r="A1" s="77" t="s">
        <v>475</v>
      </c>
      <c r="B1" s="77"/>
      <c r="C1" s="77"/>
      <c r="D1" s="77"/>
      <c r="E1" s="77"/>
      <c r="F1" s="77"/>
      <c r="G1" s="77"/>
      <c r="H1" s="77"/>
      <c r="I1" s="77"/>
      <c r="J1" s="77"/>
      <c r="K1" s="77"/>
    </row>
    <row r="2" spans="1:11" ht="15.75" customHeight="1" x14ac:dyDescent="0.15">
      <c r="A2" s="71" t="s">
        <v>28</v>
      </c>
      <c r="B2" s="71"/>
      <c r="C2" s="72" t="s">
        <v>1</v>
      </c>
      <c r="D2" s="72" t="s">
        <v>2</v>
      </c>
      <c r="E2" s="72"/>
      <c r="F2" s="72"/>
      <c r="G2" s="72"/>
      <c r="H2" s="72"/>
      <c r="I2" s="72"/>
      <c r="J2" s="99" t="s">
        <v>3</v>
      </c>
      <c r="K2" s="72" t="s">
        <v>4</v>
      </c>
    </row>
    <row r="3" spans="1:11" ht="16.5" customHeight="1" x14ac:dyDescent="0.15">
      <c r="A3" s="18" t="s">
        <v>5</v>
      </c>
      <c r="B3" s="18" t="s">
        <v>6</v>
      </c>
      <c r="C3" s="72"/>
      <c r="D3" s="72"/>
      <c r="E3" s="72"/>
      <c r="F3" s="72"/>
      <c r="G3" s="72"/>
      <c r="H3" s="72"/>
      <c r="I3" s="72"/>
      <c r="J3" s="99"/>
      <c r="K3" s="72"/>
    </row>
    <row r="4" spans="1:11" ht="24.95" customHeight="1" x14ac:dyDescent="0.15">
      <c r="A4" s="18" t="s">
        <v>29</v>
      </c>
      <c r="B4" s="18">
        <v>1111</v>
      </c>
      <c r="C4" s="2" t="s">
        <v>30</v>
      </c>
      <c r="D4" s="100" t="s">
        <v>368</v>
      </c>
      <c r="E4" s="117" t="s">
        <v>31</v>
      </c>
      <c r="F4" s="119" t="s">
        <v>471</v>
      </c>
      <c r="G4" s="120"/>
      <c r="H4" s="29"/>
      <c r="I4" s="5" t="s">
        <v>639</v>
      </c>
      <c r="J4" s="27">
        <v>1655</v>
      </c>
      <c r="K4" s="30" t="s">
        <v>8</v>
      </c>
    </row>
    <row r="5" spans="1:11" ht="24.95" customHeight="1" x14ac:dyDescent="0.15">
      <c r="A5" s="18" t="s">
        <v>32</v>
      </c>
      <c r="B5" s="18">
        <v>1121</v>
      </c>
      <c r="C5" s="2" t="s">
        <v>33</v>
      </c>
      <c r="D5" s="100"/>
      <c r="E5" s="118"/>
      <c r="F5" s="121" t="s">
        <v>472</v>
      </c>
      <c r="G5" s="122"/>
      <c r="H5" s="29"/>
      <c r="I5" s="5" t="s">
        <v>640</v>
      </c>
      <c r="J5" s="27">
        <v>3393</v>
      </c>
      <c r="K5" s="30" t="s">
        <v>8</v>
      </c>
    </row>
    <row r="6" spans="1:11" ht="24.95" customHeight="1" x14ac:dyDescent="0.15">
      <c r="A6" s="18" t="s">
        <v>32</v>
      </c>
      <c r="B6" s="18">
        <v>1211</v>
      </c>
      <c r="C6" s="2" t="s">
        <v>34</v>
      </c>
      <c r="D6" s="100"/>
      <c r="E6" s="115" t="s">
        <v>35</v>
      </c>
      <c r="F6" s="119" t="s">
        <v>471</v>
      </c>
      <c r="G6" s="120"/>
      <c r="H6" s="29"/>
      <c r="I6" s="5" t="s">
        <v>641</v>
      </c>
      <c r="J6" s="25">
        <v>1455</v>
      </c>
      <c r="K6" s="31" t="s">
        <v>8</v>
      </c>
    </row>
    <row r="7" spans="1:11" ht="24.95" customHeight="1" x14ac:dyDescent="0.15">
      <c r="A7" s="18" t="s">
        <v>32</v>
      </c>
      <c r="B7" s="18">
        <v>1221</v>
      </c>
      <c r="C7" s="2" t="s">
        <v>36</v>
      </c>
      <c r="D7" s="100"/>
      <c r="E7" s="116"/>
      <c r="F7" s="121" t="s">
        <v>472</v>
      </c>
      <c r="G7" s="122"/>
      <c r="H7" s="29"/>
      <c r="I7" s="5" t="s">
        <v>642</v>
      </c>
      <c r="J7" s="25">
        <v>2993</v>
      </c>
      <c r="K7" s="31" t="s">
        <v>8</v>
      </c>
    </row>
    <row r="8" spans="1:11" ht="24.95" customHeight="1" x14ac:dyDescent="0.15">
      <c r="A8" s="18" t="s">
        <v>32</v>
      </c>
      <c r="B8" s="18">
        <v>1113</v>
      </c>
      <c r="C8" s="2" t="s">
        <v>37</v>
      </c>
      <c r="D8" s="100"/>
      <c r="E8" s="117" t="s">
        <v>31</v>
      </c>
      <c r="F8" s="32" t="s">
        <v>471</v>
      </c>
      <c r="G8" s="5" t="s">
        <v>459</v>
      </c>
      <c r="H8" s="33"/>
      <c r="I8" s="5" t="s">
        <v>643</v>
      </c>
      <c r="J8" s="27">
        <v>380</v>
      </c>
      <c r="K8" s="114" t="s">
        <v>14</v>
      </c>
    </row>
    <row r="9" spans="1:11" ht="24.95" customHeight="1" x14ac:dyDescent="0.15">
      <c r="A9" s="18" t="s">
        <v>38</v>
      </c>
      <c r="B9" s="18">
        <v>1123</v>
      </c>
      <c r="C9" s="2" t="s">
        <v>39</v>
      </c>
      <c r="D9" s="100"/>
      <c r="E9" s="118"/>
      <c r="F9" s="35" t="s">
        <v>472</v>
      </c>
      <c r="G9" s="36" t="s">
        <v>460</v>
      </c>
      <c r="H9" s="33"/>
      <c r="I9" s="5" t="s">
        <v>644</v>
      </c>
      <c r="J9" s="27">
        <v>391</v>
      </c>
      <c r="K9" s="114"/>
    </row>
    <row r="10" spans="1:11" ht="24.95" customHeight="1" x14ac:dyDescent="0.15">
      <c r="A10" s="18" t="s">
        <v>32</v>
      </c>
      <c r="B10" s="18">
        <v>1213</v>
      </c>
      <c r="C10" s="2" t="s">
        <v>40</v>
      </c>
      <c r="D10" s="100"/>
      <c r="E10" s="115" t="s">
        <v>35</v>
      </c>
      <c r="F10" s="32" t="s">
        <v>471</v>
      </c>
      <c r="G10" s="5" t="s">
        <v>458</v>
      </c>
      <c r="H10" s="33"/>
      <c r="I10" s="5" t="s">
        <v>663</v>
      </c>
      <c r="J10" s="25">
        <v>333</v>
      </c>
      <c r="K10" s="114" t="s">
        <v>14</v>
      </c>
    </row>
    <row r="11" spans="1:11" ht="24.95" customHeight="1" x14ac:dyDescent="0.15">
      <c r="A11" s="18" t="s">
        <v>32</v>
      </c>
      <c r="B11" s="18">
        <v>1223</v>
      </c>
      <c r="C11" s="2" t="s">
        <v>41</v>
      </c>
      <c r="D11" s="100"/>
      <c r="E11" s="116"/>
      <c r="F11" s="35" t="s">
        <v>472</v>
      </c>
      <c r="G11" s="36" t="s">
        <v>461</v>
      </c>
      <c r="H11" s="33"/>
      <c r="I11" s="5" t="s">
        <v>664</v>
      </c>
      <c r="J11" s="25">
        <v>345</v>
      </c>
      <c r="K11" s="114"/>
    </row>
    <row r="12" spans="1:11" ht="23.25" customHeight="1" x14ac:dyDescent="0.2">
      <c r="A12" s="161" t="s">
        <v>42</v>
      </c>
      <c r="B12" s="161"/>
      <c r="C12" s="161"/>
      <c r="D12" s="161"/>
      <c r="E12" s="161"/>
      <c r="F12" s="161"/>
      <c r="G12" s="161"/>
      <c r="H12" s="161"/>
      <c r="I12" s="161"/>
      <c r="J12" s="161"/>
      <c r="K12" s="161"/>
    </row>
    <row r="13" spans="1:11" ht="15.75" customHeight="1" x14ac:dyDescent="0.15">
      <c r="A13" s="71" t="s">
        <v>28</v>
      </c>
      <c r="B13" s="71"/>
      <c r="C13" s="72" t="s">
        <v>1</v>
      </c>
      <c r="D13" s="72" t="s">
        <v>2</v>
      </c>
      <c r="E13" s="72"/>
      <c r="F13" s="72"/>
      <c r="G13" s="72"/>
      <c r="H13" s="72"/>
      <c r="I13" s="72"/>
      <c r="J13" s="99" t="s">
        <v>3</v>
      </c>
      <c r="K13" s="72" t="s">
        <v>4</v>
      </c>
    </row>
    <row r="14" spans="1:11" ht="23.25" customHeight="1" x14ac:dyDescent="0.15">
      <c r="A14" s="18" t="s">
        <v>5</v>
      </c>
      <c r="B14" s="18" t="s">
        <v>6</v>
      </c>
      <c r="C14" s="72"/>
      <c r="D14" s="72"/>
      <c r="E14" s="72"/>
      <c r="F14" s="72"/>
      <c r="G14" s="72"/>
      <c r="H14" s="72"/>
      <c r="I14" s="72"/>
      <c r="J14" s="99"/>
      <c r="K14" s="72"/>
    </row>
    <row r="15" spans="1:11" ht="24.95" customHeight="1" x14ac:dyDescent="0.15">
      <c r="A15" s="18" t="s">
        <v>38</v>
      </c>
      <c r="B15" s="18">
        <v>8001</v>
      </c>
      <c r="C15" s="2" t="s">
        <v>43</v>
      </c>
      <c r="D15" s="100" t="s">
        <v>44</v>
      </c>
      <c r="E15" s="117" t="s">
        <v>31</v>
      </c>
      <c r="F15" s="119" t="s">
        <v>471</v>
      </c>
      <c r="G15" s="128"/>
      <c r="H15" s="37" t="s">
        <v>645</v>
      </c>
      <c r="I15" s="125" t="s">
        <v>45</v>
      </c>
      <c r="J15" s="27">
        <v>1159</v>
      </c>
      <c r="K15" s="30" t="s">
        <v>8</v>
      </c>
    </row>
    <row r="16" spans="1:11" ht="24.95" customHeight="1" x14ac:dyDescent="0.15">
      <c r="A16" s="18" t="s">
        <v>32</v>
      </c>
      <c r="B16" s="18">
        <v>8011</v>
      </c>
      <c r="C16" s="2" t="s">
        <v>46</v>
      </c>
      <c r="D16" s="100"/>
      <c r="E16" s="118"/>
      <c r="F16" s="121" t="s">
        <v>472</v>
      </c>
      <c r="G16" s="129"/>
      <c r="H16" s="37" t="s">
        <v>646</v>
      </c>
      <c r="I16" s="126"/>
      <c r="J16" s="27">
        <v>2375</v>
      </c>
      <c r="K16" s="30" t="s">
        <v>8</v>
      </c>
    </row>
    <row r="17" spans="1:11" ht="24.95" customHeight="1" x14ac:dyDescent="0.15">
      <c r="A17" s="18" t="s">
        <v>47</v>
      </c>
      <c r="B17" s="18">
        <v>8004</v>
      </c>
      <c r="C17" s="2" t="s">
        <v>48</v>
      </c>
      <c r="D17" s="100"/>
      <c r="E17" s="115" t="s">
        <v>35</v>
      </c>
      <c r="F17" s="119" t="s">
        <v>471</v>
      </c>
      <c r="G17" s="128"/>
      <c r="H17" s="37" t="str">
        <f>'3'!I6</f>
        <v>1,455単位</v>
      </c>
      <c r="I17" s="126"/>
      <c r="J17" s="27">
        <f>ROUND('3'!J6*0.7,0)</f>
        <v>1019</v>
      </c>
      <c r="K17" s="31" t="s">
        <v>8</v>
      </c>
    </row>
    <row r="18" spans="1:11" ht="24.95" customHeight="1" x14ac:dyDescent="0.15">
      <c r="A18" s="18" t="s">
        <v>38</v>
      </c>
      <c r="B18" s="18">
        <v>8014</v>
      </c>
      <c r="C18" s="2" t="s">
        <v>49</v>
      </c>
      <c r="D18" s="100"/>
      <c r="E18" s="116"/>
      <c r="F18" s="121" t="s">
        <v>472</v>
      </c>
      <c r="G18" s="129"/>
      <c r="H18" s="37" t="str">
        <f>'3'!I7</f>
        <v>2,993単位</v>
      </c>
      <c r="I18" s="126"/>
      <c r="J18" s="27">
        <f>ROUND('3'!J7*0.7,0)</f>
        <v>2095</v>
      </c>
      <c r="K18" s="31" t="s">
        <v>8</v>
      </c>
    </row>
    <row r="19" spans="1:11" ht="24.95" customHeight="1" x14ac:dyDescent="0.15">
      <c r="A19" s="18" t="s">
        <v>50</v>
      </c>
      <c r="B19" s="18">
        <v>8003</v>
      </c>
      <c r="C19" s="2" t="s">
        <v>51</v>
      </c>
      <c r="D19" s="100"/>
      <c r="E19" s="117" t="s">
        <v>31</v>
      </c>
      <c r="F19" s="32" t="s">
        <v>471</v>
      </c>
      <c r="G19" s="5" t="s">
        <v>459</v>
      </c>
      <c r="H19" s="37" t="s">
        <v>647</v>
      </c>
      <c r="I19" s="126"/>
      <c r="J19" s="27">
        <v>266</v>
      </c>
      <c r="K19" s="123" t="s">
        <v>14</v>
      </c>
    </row>
    <row r="20" spans="1:11" ht="24.95" customHeight="1" x14ac:dyDescent="0.15">
      <c r="A20" s="18" t="s">
        <v>32</v>
      </c>
      <c r="B20" s="18">
        <v>8013</v>
      </c>
      <c r="C20" s="2" t="s">
        <v>52</v>
      </c>
      <c r="D20" s="100"/>
      <c r="E20" s="118"/>
      <c r="F20" s="35" t="s">
        <v>472</v>
      </c>
      <c r="G20" s="36" t="s">
        <v>460</v>
      </c>
      <c r="H20" s="37" t="s">
        <v>648</v>
      </c>
      <c r="I20" s="126"/>
      <c r="J20" s="27">
        <v>274</v>
      </c>
      <c r="K20" s="124"/>
    </row>
    <row r="21" spans="1:11" ht="24.95" customHeight="1" x14ac:dyDescent="0.15">
      <c r="A21" s="18" t="s">
        <v>53</v>
      </c>
      <c r="B21" s="18">
        <v>8006</v>
      </c>
      <c r="C21" s="2" t="s">
        <v>54</v>
      </c>
      <c r="D21" s="100"/>
      <c r="E21" s="115" t="s">
        <v>35</v>
      </c>
      <c r="F21" s="32" t="s">
        <v>471</v>
      </c>
      <c r="G21" s="5" t="s">
        <v>458</v>
      </c>
      <c r="H21" s="37" t="str">
        <f>'3'!I10</f>
        <v>333単位</v>
      </c>
      <c r="I21" s="126"/>
      <c r="J21" s="27">
        <f>ROUND('3'!J10*0.7,0)</f>
        <v>233</v>
      </c>
      <c r="K21" s="114" t="s">
        <v>14</v>
      </c>
    </row>
    <row r="22" spans="1:11" ht="24.95" customHeight="1" x14ac:dyDescent="0.15">
      <c r="A22" s="18" t="s">
        <v>38</v>
      </c>
      <c r="B22" s="18">
        <v>8016</v>
      </c>
      <c r="C22" s="2" t="s">
        <v>55</v>
      </c>
      <c r="D22" s="100"/>
      <c r="E22" s="116"/>
      <c r="F22" s="35" t="s">
        <v>472</v>
      </c>
      <c r="G22" s="36" t="s">
        <v>461</v>
      </c>
      <c r="H22" s="37" t="str">
        <f>'3'!I11</f>
        <v>345単位</v>
      </c>
      <c r="I22" s="127"/>
      <c r="J22" s="27">
        <f>ROUND('3'!J11*0.7,0)</f>
        <v>242</v>
      </c>
      <c r="K22" s="114"/>
    </row>
    <row r="23" spans="1:11" ht="23.25" customHeight="1" x14ac:dyDescent="0.2">
      <c r="A23" s="161" t="s">
        <v>56</v>
      </c>
      <c r="B23" s="161"/>
      <c r="C23" s="161"/>
      <c r="D23" s="161"/>
      <c r="E23" s="161"/>
      <c r="F23" s="161"/>
      <c r="G23" s="161"/>
      <c r="H23" s="161"/>
      <c r="I23" s="161"/>
      <c r="J23" s="161"/>
      <c r="K23" s="161"/>
    </row>
    <row r="24" spans="1:11" ht="15.75" customHeight="1" x14ac:dyDescent="0.15">
      <c r="A24" s="71" t="s">
        <v>57</v>
      </c>
      <c r="B24" s="71"/>
      <c r="C24" s="72" t="s">
        <v>1</v>
      </c>
      <c r="D24" s="72" t="s">
        <v>2</v>
      </c>
      <c r="E24" s="72"/>
      <c r="F24" s="72"/>
      <c r="G24" s="72"/>
      <c r="H24" s="72"/>
      <c r="I24" s="72"/>
      <c r="J24" s="99" t="s">
        <v>3</v>
      </c>
      <c r="K24" s="72" t="s">
        <v>4</v>
      </c>
    </row>
    <row r="25" spans="1:11" ht="15.75" customHeight="1" x14ac:dyDescent="0.15">
      <c r="A25" s="18" t="s">
        <v>5</v>
      </c>
      <c r="B25" s="18" t="s">
        <v>6</v>
      </c>
      <c r="C25" s="72"/>
      <c r="D25" s="72"/>
      <c r="E25" s="72"/>
      <c r="F25" s="72"/>
      <c r="G25" s="72"/>
      <c r="H25" s="72"/>
      <c r="I25" s="72"/>
      <c r="J25" s="99"/>
      <c r="K25" s="72"/>
    </row>
    <row r="26" spans="1:11" ht="24.95" customHeight="1" x14ac:dyDescent="0.15">
      <c r="A26" s="18" t="s">
        <v>29</v>
      </c>
      <c r="B26" s="18">
        <v>9001</v>
      </c>
      <c r="C26" s="2" t="s">
        <v>58</v>
      </c>
      <c r="D26" s="100" t="s">
        <v>59</v>
      </c>
      <c r="E26" s="117" t="s">
        <v>31</v>
      </c>
      <c r="F26" s="119" t="s">
        <v>471</v>
      </c>
      <c r="G26" s="128"/>
      <c r="H26" s="37" t="s">
        <v>645</v>
      </c>
      <c r="I26" s="125" t="s">
        <v>60</v>
      </c>
      <c r="J26" s="27">
        <v>1159</v>
      </c>
      <c r="K26" s="30" t="s">
        <v>8</v>
      </c>
    </row>
    <row r="27" spans="1:11" ht="24.95" customHeight="1" x14ac:dyDescent="0.15">
      <c r="A27" s="18" t="s">
        <v>53</v>
      </c>
      <c r="B27" s="18">
        <v>9011</v>
      </c>
      <c r="C27" s="2" t="s">
        <v>61</v>
      </c>
      <c r="D27" s="100"/>
      <c r="E27" s="118"/>
      <c r="F27" s="121" t="s">
        <v>472</v>
      </c>
      <c r="G27" s="129"/>
      <c r="H27" s="37" t="s">
        <v>646</v>
      </c>
      <c r="I27" s="126"/>
      <c r="J27" s="27">
        <v>2375</v>
      </c>
      <c r="K27" s="30" t="s">
        <v>8</v>
      </c>
    </row>
    <row r="28" spans="1:11" ht="24.95" customHeight="1" x14ac:dyDescent="0.15">
      <c r="A28" s="18" t="s">
        <v>38</v>
      </c>
      <c r="B28" s="18">
        <v>9004</v>
      </c>
      <c r="C28" s="2" t="s">
        <v>62</v>
      </c>
      <c r="D28" s="100"/>
      <c r="E28" s="115" t="s">
        <v>35</v>
      </c>
      <c r="F28" s="119" t="s">
        <v>471</v>
      </c>
      <c r="G28" s="128"/>
      <c r="H28" s="37" t="str">
        <f>'3'!H17</f>
        <v>1,455単位</v>
      </c>
      <c r="I28" s="126"/>
      <c r="J28" s="27">
        <f>'3'!J17</f>
        <v>1019</v>
      </c>
      <c r="K28" s="30" t="s">
        <v>8</v>
      </c>
    </row>
    <row r="29" spans="1:11" ht="24.95" customHeight="1" x14ac:dyDescent="0.15">
      <c r="A29" s="18" t="s">
        <v>53</v>
      </c>
      <c r="B29" s="18">
        <v>9014</v>
      </c>
      <c r="C29" s="2" t="s">
        <v>63</v>
      </c>
      <c r="D29" s="100"/>
      <c r="E29" s="116"/>
      <c r="F29" s="121" t="s">
        <v>472</v>
      </c>
      <c r="G29" s="129"/>
      <c r="H29" s="37" t="str">
        <f>'3'!H18</f>
        <v>2,993単位</v>
      </c>
      <c r="I29" s="126"/>
      <c r="J29" s="27">
        <f>'3'!J18</f>
        <v>2095</v>
      </c>
      <c r="K29" s="30" t="s">
        <v>8</v>
      </c>
    </row>
    <row r="30" spans="1:11" ht="24.95" customHeight="1" x14ac:dyDescent="0.15">
      <c r="A30" s="18" t="s">
        <v>53</v>
      </c>
      <c r="B30" s="18">
        <v>9003</v>
      </c>
      <c r="C30" s="2" t="s">
        <v>64</v>
      </c>
      <c r="D30" s="100"/>
      <c r="E30" s="117" t="s">
        <v>31</v>
      </c>
      <c r="F30" s="32" t="s">
        <v>471</v>
      </c>
      <c r="G30" s="5" t="s">
        <v>459</v>
      </c>
      <c r="H30" s="37" t="s">
        <v>647</v>
      </c>
      <c r="I30" s="126"/>
      <c r="J30" s="27">
        <v>266</v>
      </c>
      <c r="K30" s="114" t="s">
        <v>14</v>
      </c>
    </row>
    <row r="31" spans="1:11" ht="24.95" customHeight="1" x14ac:dyDescent="0.15">
      <c r="A31" s="18" t="s">
        <v>38</v>
      </c>
      <c r="B31" s="18">
        <v>9013</v>
      </c>
      <c r="C31" s="2" t="s">
        <v>65</v>
      </c>
      <c r="D31" s="100"/>
      <c r="E31" s="118"/>
      <c r="F31" s="35" t="s">
        <v>472</v>
      </c>
      <c r="G31" s="36" t="s">
        <v>460</v>
      </c>
      <c r="H31" s="37" t="s">
        <v>648</v>
      </c>
      <c r="I31" s="126"/>
      <c r="J31" s="27">
        <v>274</v>
      </c>
      <c r="K31" s="114"/>
    </row>
    <row r="32" spans="1:11" ht="24.95" customHeight="1" x14ac:dyDescent="0.15">
      <c r="A32" s="18" t="s">
        <v>50</v>
      </c>
      <c r="B32" s="18">
        <v>9006</v>
      </c>
      <c r="C32" s="2" t="s">
        <v>66</v>
      </c>
      <c r="D32" s="100"/>
      <c r="E32" s="115" t="s">
        <v>35</v>
      </c>
      <c r="F32" s="32" t="s">
        <v>471</v>
      </c>
      <c r="G32" s="5" t="s">
        <v>458</v>
      </c>
      <c r="H32" s="37" t="str">
        <f>'3'!H21</f>
        <v>333単位</v>
      </c>
      <c r="I32" s="126"/>
      <c r="J32" s="27">
        <f>'3'!J21</f>
        <v>233</v>
      </c>
      <c r="K32" s="114" t="s">
        <v>14</v>
      </c>
    </row>
    <row r="33" spans="1:11" ht="24.95" customHeight="1" x14ac:dyDescent="0.15">
      <c r="A33" s="18" t="s">
        <v>50</v>
      </c>
      <c r="B33" s="18">
        <v>9016</v>
      </c>
      <c r="C33" s="2" t="s">
        <v>67</v>
      </c>
      <c r="D33" s="100"/>
      <c r="E33" s="116"/>
      <c r="F33" s="35" t="s">
        <v>472</v>
      </c>
      <c r="G33" s="36" t="s">
        <v>461</v>
      </c>
      <c r="H33" s="37" t="str">
        <f>'3'!H22</f>
        <v>345単位</v>
      </c>
      <c r="I33" s="127"/>
      <c r="J33" s="27">
        <f>'3'!J22</f>
        <v>242</v>
      </c>
      <c r="K33" s="114"/>
    </row>
    <row r="34" spans="1:11" ht="24" customHeight="1" x14ac:dyDescent="0.15">
      <c r="A34" s="130" t="s">
        <v>68</v>
      </c>
      <c r="B34" s="130"/>
      <c r="C34" s="130"/>
      <c r="D34" s="130"/>
      <c r="E34" s="130"/>
      <c r="F34" s="130"/>
      <c r="G34" s="130"/>
      <c r="H34" s="130"/>
      <c r="I34" s="130"/>
      <c r="J34" s="130"/>
      <c r="K34" s="130"/>
    </row>
    <row r="35" spans="1:11" ht="15.75" customHeight="1" x14ac:dyDescent="0.15">
      <c r="A35" s="71" t="s">
        <v>69</v>
      </c>
      <c r="B35" s="71"/>
      <c r="C35" s="72" t="s">
        <v>1</v>
      </c>
      <c r="D35" s="72" t="s">
        <v>2</v>
      </c>
      <c r="E35" s="72"/>
      <c r="F35" s="72"/>
      <c r="G35" s="72"/>
      <c r="H35" s="72"/>
      <c r="I35" s="72"/>
      <c r="J35" s="99" t="s">
        <v>3</v>
      </c>
      <c r="K35" s="72" t="s">
        <v>4</v>
      </c>
    </row>
    <row r="36" spans="1:11" ht="15.75" customHeight="1" x14ac:dyDescent="0.15">
      <c r="A36" s="18" t="s">
        <v>5</v>
      </c>
      <c r="B36" s="18" t="s">
        <v>6</v>
      </c>
      <c r="C36" s="72"/>
      <c r="D36" s="72"/>
      <c r="E36" s="72"/>
      <c r="F36" s="72"/>
      <c r="G36" s="72"/>
      <c r="H36" s="72"/>
      <c r="I36" s="72"/>
      <c r="J36" s="99"/>
      <c r="K36" s="72"/>
    </row>
    <row r="37" spans="1:11" ht="24.95" customHeight="1" x14ac:dyDescent="0.15">
      <c r="A37" s="18" t="s">
        <v>50</v>
      </c>
      <c r="B37" s="18">
        <v>1112</v>
      </c>
      <c r="C37" s="2" t="s">
        <v>70</v>
      </c>
      <c r="D37" s="100" t="s">
        <v>71</v>
      </c>
      <c r="E37" s="117" t="s">
        <v>31</v>
      </c>
      <c r="F37" s="119" t="s">
        <v>471</v>
      </c>
      <c r="G37" s="120"/>
      <c r="H37" s="120"/>
      <c r="I37" s="5" t="s">
        <v>72</v>
      </c>
      <c r="J37" s="27">
        <v>54</v>
      </c>
      <c r="K37" s="30" t="s">
        <v>11</v>
      </c>
    </row>
    <row r="38" spans="1:11" ht="24.95" customHeight="1" x14ac:dyDescent="0.15">
      <c r="A38" s="18" t="s">
        <v>73</v>
      </c>
      <c r="B38" s="18">
        <v>1122</v>
      </c>
      <c r="C38" s="2" t="s">
        <v>74</v>
      </c>
      <c r="D38" s="100"/>
      <c r="E38" s="118"/>
      <c r="F38" s="121" t="s">
        <v>472</v>
      </c>
      <c r="G38" s="122"/>
      <c r="H38" s="122"/>
      <c r="I38" s="5" t="s">
        <v>656</v>
      </c>
      <c r="J38" s="27">
        <v>112</v>
      </c>
      <c r="K38" s="30" t="s">
        <v>11</v>
      </c>
    </row>
    <row r="39" spans="1:11" ht="24.95" customHeight="1" x14ac:dyDescent="0.15">
      <c r="A39" s="18" t="s">
        <v>50</v>
      </c>
      <c r="B39" s="18">
        <v>1212</v>
      </c>
      <c r="C39" s="2" t="s">
        <v>75</v>
      </c>
      <c r="D39" s="100"/>
      <c r="E39" s="115" t="s">
        <v>35</v>
      </c>
      <c r="F39" s="119" t="s">
        <v>471</v>
      </c>
      <c r="G39" s="120"/>
      <c r="H39" s="120"/>
      <c r="I39" s="5" t="str">
        <f>J39&amp;"単位"</f>
        <v>48単位</v>
      </c>
      <c r="J39" s="38">
        <f>ROUND(J6/30.4,0)</f>
        <v>48</v>
      </c>
      <c r="K39" s="30" t="s">
        <v>11</v>
      </c>
    </row>
    <row r="40" spans="1:11" ht="24.95" customHeight="1" x14ac:dyDescent="0.15">
      <c r="A40" s="18" t="s">
        <v>50</v>
      </c>
      <c r="B40" s="18">
        <v>1222</v>
      </c>
      <c r="C40" s="2" t="s">
        <v>76</v>
      </c>
      <c r="D40" s="100"/>
      <c r="E40" s="116"/>
      <c r="F40" s="121" t="s">
        <v>472</v>
      </c>
      <c r="G40" s="122"/>
      <c r="H40" s="122"/>
      <c r="I40" s="5" t="str">
        <f>J40&amp;"単位"</f>
        <v>98単位</v>
      </c>
      <c r="J40" s="38">
        <f>ROUND(J7/30.4,0)</f>
        <v>98</v>
      </c>
      <c r="K40" s="30" t="s">
        <v>11</v>
      </c>
    </row>
    <row r="41" spans="1:11" ht="24.95" customHeight="1" x14ac:dyDescent="0.15">
      <c r="A41" s="18" t="s">
        <v>50</v>
      </c>
      <c r="B41" s="18">
        <v>8002</v>
      </c>
      <c r="C41" s="2" t="s">
        <v>77</v>
      </c>
      <c r="D41" s="100"/>
      <c r="E41" s="117" t="s">
        <v>31</v>
      </c>
      <c r="F41" s="132" t="s">
        <v>471</v>
      </c>
      <c r="G41" s="132"/>
      <c r="H41" s="37" t="str">
        <f>'3'!I37</f>
        <v>54単位</v>
      </c>
      <c r="I41" s="131" t="s">
        <v>45</v>
      </c>
      <c r="J41" s="27">
        <v>38</v>
      </c>
      <c r="K41" s="30" t="s">
        <v>11</v>
      </c>
    </row>
    <row r="42" spans="1:11" ht="24.95" customHeight="1" x14ac:dyDescent="0.15">
      <c r="A42" s="18" t="s">
        <v>73</v>
      </c>
      <c r="B42" s="18">
        <v>8012</v>
      </c>
      <c r="C42" s="2" t="s">
        <v>78</v>
      </c>
      <c r="D42" s="100"/>
      <c r="E42" s="118"/>
      <c r="F42" s="132" t="s">
        <v>472</v>
      </c>
      <c r="G42" s="132"/>
      <c r="H42" s="37" t="str">
        <f>'3'!I38</f>
        <v>112単位</v>
      </c>
      <c r="I42" s="131"/>
      <c r="J42" s="27">
        <v>78</v>
      </c>
      <c r="K42" s="30" t="s">
        <v>11</v>
      </c>
    </row>
    <row r="43" spans="1:11" ht="24.95" customHeight="1" x14ac:dyDescent="0.15">
      <c r="A43" s="18" t="s">
        <v>53</v>
      </c>
      <c r="B43" s="18">
        <v>8005</v>
      </c>
      <c r="C43" s="2" t="s">
        <v>79</v>
      </c>
      <c r="D43" s="100"/>
      <c r="E43" s="115" t="s">
        <v>35</v>
      </c>
      <c r="F43" s="132" t="s">
        <v>471</v>
      </c>
      <c r="G43" s="132"/>
      <c r="H43" s="37" t="str">
        <f>'3'!I39</f>
        <v>48単位</v>
      </c>
      <c r="I43" s="131"/>
      <c r="J43" s="27">
        <f>ROUND('3'!J39*0.7,0)</f>
        <v>34</v>
      </c>
      <c r="K43" s="30" t="s">
        <v>11</v>
      </c>
    </row>
    <row r="44" spans="1:11" ht="24.95" customHeight="1" x14ac:dyDescent="0.15">
      <c r="A44" s="18" t="s">
        <v>53</v>
      </c>
      <c r="B44" s="18">
        <v>8015</v>
      </c>
      <c r="C44" s="2" t="s">
        <v>80</v>
      </c>
      <c r="D44" s="100"/>
      <c r="E44" s="116"/>
      <c r="F44" s="132" t="s">
        <v>472</v>
      </c>
      <c r="G44" s="132"/>
      <c r="H44" s="37" t="str">
        <f>'3'!I40</f>
        <v>98単位</v>
      </c>
      <c r="I44" s="131"/>
      <c r="J44" s="27">
        <f>ROUND('3'!J40*0.7,0)</f>
        <v>69</v>
      </c>
      <c r="K44" s="30" t="s">
        <v>11</v>
      </c>
    </row>
    <row r="45" spans="1:11" ht="24.95" customHeight="1" x14ac:dyDescent="0.15">
      <c r="A45" s="18" t="s">
        <v>53</v>
      </c>
      <c r="B45" s="18">
        <v>9002</v>
      </c>
      <c r="C45" s="2" t="s">
        <v>81</v>
      </c>
      <c r="D45" s="100"/>
      <c r="E45" s="117" t="s">
        <v>31</v>
      </c>
      <c r="F45" s="132" t="s">
        <v>471</v>
      </c>
      <c r="G45" s="132"/>
      <c r="H45" s="37" t="str">
        <f>'3'!H41</f>
        <v>54単位</v>
      </c>
      <c r="I45" s="131" t="s">
        <v>60</v>
      </c>
      <c r="J45" s="27">
        <v>38</v>
      </c>
      <c r="K45" s="30" t="s">
        <v>11</v>
      </c>
    </row>
    <row r="46" spans="1:11" ht="24.95" customHeight="1" x14ac:dyDescent="0.15">
      <c r="A46" s="18" t="s">
        <v>53</v>
      </c>
      <c r="B46" s="18">
        <v>9012</v>
      </c>
      <c r="C46" s="2" t="s">
        <v>82</v>
      </c>
      <c r="D46" s="100"/>
      <c r="E46" s="118"/>
      <c r="F46" s="132" t="s">
        <v>472</v>
      </c>
      <c r="G46" s="132"/>
      <c r="H46" s="37" t="str">
        <f>'3'!H42</f>
        <v>112単位</v>
      </c>
      <c r="I46" s="131"/>
      <c r="J46" s="27">
        <v>78</v>
      </c>
      <c r="K46" s="30" t="s">
        <v>11</v>
      </c>
    </row>
    <row r="47" spans="1:11" ht="24.95" customHeight="1" x14ac:dyDescent="0.15">
      <c r="A47" s="18" t="s">
        <v>73</v>
      </c>
      <c r="B47" s="18">
        <v>9005</v>
      </c>
      <c r="C47" s="2" t="s">
        <v>83</v>
      </c>
      <c r="D47" s="100"/>
      <c r="E47" s="115" t="s">
        <v>35</v>
      </c>
      <c r="F47" s="132" t="s">
        <v>471</v>
      </c>
      <c r="G47" s="132"/>
      <c r="H47" s="37" t="str">
        <f>'3'!H43</f>
        <v>48単位</v>
      </c>
      <c r="I47" s="131"/>
      <c r="J47" s="27">
        <f>'3'!J43</f>
        <v>34</v>
      </c>
      <c r="K47" s="30" t="s">
        <v>11</v>
      </c>
    </row>
    <row r="48" spans="1:11" ht="24.95" customHeight="1" x14ac:dyDescent="0.15">
      <c r="A48" s="18" t="s">
        <v>73</v>
      </c>
      <c r="B48" s="18">
        <v>9015</v>
      </c>
      <c r="C48" s="2" t="s">
        <v>84</v>
      </c>
      <c r="D48" s="100"/>
      <c r="E48" s="116"/>
      <c r="F48" s="132" t="s">
        <v>472</v>
      </c>
      <c r="G48" s="132"/>
      <c r="H48" s="37" t="str">
        <f>'3'!H44</f>
        <v>98単位</v>
      </c>
      <c r="I48" s="131"/>
      <c r="J48" s="27">
        <f>'3'!J44</f>
        <v>69</v>
      </c>
      <c r="K48" s="30" t="s">
        <v>11</v>
      </c>
    </row>
    <row r="49" spans="1:11" ht="23.25" customHeight="1" x14ac:dyDescent="0.15">
      <c r="A49" s="77" t="s">
        <v>232</v>
      </c>
      <c r="B49" s="77"/>
      <c r="C49" s="77"/>
      <c r="D49" s="77"/>
      <c r="E49" s="77"/>
      <c r="F49" s="77"/>
      <c r="G49" s="77"/>
      <c r="H49" s="77"/>
      <c r="I49" s="77"/>
      <c r="J49" s="77"/>
      <c r="K49" s="77"/>
    </row>
    <row r="50" spans="1:11" ht="15.75" customHeight="1" x14ac:dyDescent="0.15">
      <c r="A50" s="71" t="s">
        <v>28</v>
      </c>
      <c r="B50" s="71"/>
      <c r="C50" s="72" t="s">
        <v>1</v>
      </c>
      <c r="D50" s="162" t="s">
        <v>2</v>
      </c>
      <c r="E50" s="163"/>
      <c r="F50" s="163"/>
      <c r="G50" s="163"/>
      <c r="H50" s="163"/>
      <c r="I50" s="164"/>
      <c r="J50" s="73" t="s">
        <v>3</v>
      </c>
      <c r="K50" s="74" t="s">
        <v>4</v>
      </c>
    </row>
    <row r="51" spans="1:11" ht="15.75" customHeight="1" x14ac:dyDescent="0.15">
      <c r="A51" s="18" t="s">
        <v>5</v>
      </c>
      <c r="B51" s="18" t="s">
        <v>6</v>
      </c>
      <c r="C51" s="72"/>
      <c r="D51" s="165"/>
      <c r="E51" s="166"/>
      <c r="F51" s="166"/>
      <c r="G51" s="166"/>
      <c r="H51" s="166"/>
      <c r="I51" s="167"/>
      <c r="J51" s="73"/>
      <c r="K51" s="75"/>
    </row>
    <row r="52" spans="1:11" ht="24.75" customHeight="1" x14ac:dyDescent="0.15">
      <c r="A52" s="18" t="s">
        <v>32</v>
      </c>
      <c r="B52" s="18">
        <v>6109</v>
      </c>
      <c r="C52" s="2" t="s">
        <v>85</v>
      </c>
      <c r="D52" s="108" t="s">
        <v>686</v>
      </c>
      <c r="E52" s="109"/>
      <c r="F52" s="109"/>
      <c r="G52" s="109"/>
      <c r="H52" s="109"/>
      <c r="I52" s="112" t="s">
        <v>86</v>
      </c>
      <c r="J52" s="133">
        <v>240</v>
      </c>
      <c r="K52" s="69" t="s">
        <v>8</v>
      </c>
    </row>
    <row r="53" spans="1:11" ht="24.75" customHeight="1" x14ac:dyDescent="0.15">
      <c r="A53" s="18" t="s">
        <v>32</v>
      </c>
      <c r="B53" s="18">
        <v>6129</v>
      </c>
      <c r="C53" s="6" t="s">
        <v>87</v>
      </c>
      <c r="D53" s="110"/>
      <c r="E53" s="111"/>
      <c r="F53" s="111"/>
      <c r="G53" s="111"/>
      <c r="H53" s="111"/>
      <c r="I53" s="113"/>
      <c r="J53" s="134"/>
      <c r="K53" s="69"/>
    </row>
    <row r="54" spans="1:11" ht="24.75" customHeight="1" x14ac:dyDescent="0.15">
      <c r="A54" s="18" t="s">
        <v>32</v>
      </c>
      <c r="B54" s="18">
        <v>6105</v>
      </c>
      <c r="C54" s="2" t="s">
        <v>88</v>
      </c>
      <c r="D54" s="146" t="s">
        <v>89</v>
      </c>
      <c r="E54" s="168"/>
      <c r="F54" s="169"/>
      <c r="G54" s="108" t="s">
        <v>687</v>
      </c>
      <c r="H54" s="109"/>
      <c r="I54" s="112" t="s">
        <v>90</v>
      </c>
      <c r="J54" s="133">
        <v>-376</v>
      </c>
      <c r="K54" s="69"/>
    </row>
    <row r="55" spans="1:11" ht="24.75" customHeight="1" x14ac:dyDescent="0.15">
      <c r="A55" s="18" t="s">
        <v>32</v>
      </c>
      <c r="B55" s="18">
        <v>6125</v>
      </c>
      <c r="C55" s="6" t="s">
        <v>91</v>
      </c>
      <c r="D55" s="170"/>
      <c r="E55" s="171"/>
      <c r="F55" s="172"/>
      <c r="G55" s="110"/>
      <c r="H55" s="111"/>
      <c r="I55" s="113"/>
      <c r="J55" s="134"/>
      <c r="K55" s="69"/>
    </row>
    <row r="56" spans="1:11" ht="24.75" customHeight="1" x14ac:dyDescent="0.15">
      <c r="A56" s="18" t="s">
        <v>38</v>
      </c>
      <c r="B56" s="18">
        <v>6106</v>
      </c>
      <c r="C56" s="2" t="s">
        <v>92</v>
      </c>
      <c r="D56" s="170"/>
      <c r="E56" s="171"/>
      <c r="F56" s="172"/>
      <c r="G56" s="108" t="s">
        <v>688</v>
      </c>
      <c r="H56" s="109"/>
      <c r="I56" s="112" t="s">
        <v>93</v>
      </c>
      <c r="J56" s="133">
        <v>-752</v>
      </c>
      <c r="K56" s="69"/>
    </row>
    <row r="57" spans="1:11" ht="24.75" customHeight="1" x14ac:dyDescent="0.15">
      <c r="A57" s="18" t="s">
        <v>32</v>
      </c>
      <c r="B57" s="18">
        <v>6126</v>
      </c>
      <c r="C57" s="6" t="s">
        <v>94</v>
      </c>
      <c r="D57" s="173"/>
      <c r="E57" s="174"/>
      <c r="F57" s="175"/>
      <c r="G57" s="110"/>
      <c r="H57" s="111"/>
      <c r="I57" s="113"/>
      <c r="J57" s="134"/>
      <c r="K57" s="69"/>
    </row>
    <row r="58" spans="1:11" ht="24.75" customHeight="1" x14ac:dyDescent="0.15">
      <c r="A58" s="18" t="s">
        <v>32</v>
      </c>
      <c r="B58" s="18">
        <v>5010</v>
      </c>
      <c r="C58" s="2" t="s">
        <v>95</v>
      </c>
      <c r="D58" s="108" t="s">
        <v>689</v>
      </c>
      <c r="E58" s="109"/>
      <c r="F58" s="109"/>
      <c r="G58" s="109"/>
      <c r="H58" s="109"/>
      <c r="I58" s="112" t="s">
        <v>96</v>
      </c>
      <c r="J58" s="133">
        <v>100</v>
      </c>
      <c r="K58" s="69"/>
    </row>
    <row r="59" spans="1:11" ht="24.75" customHeight="1" x14ac:dyDescent="0.15">
      <c r="A59" s="18" t="s">
        <v>32</v>
      </c>
      <c r="B59" s="18">
        <v>5020</v>
      </c>
      <c r="C59" s="6" t="s">
        <v>97</v>
      </c>
      <c r="D59" s="110"/>
      <c r="E59" s="111"/>
      <c r="F59" s="111"/>
      <c r="G59" s="111"/>
      <c r="H59" s="111"/>
      <c r="I59" s="113"/>
      <c r="J59" s="134"/>
      <c r="K59" s="69"/>
    </row>
    <row r="60" spans="1:11" ht="24.75" customHeight="1" x14ac:dyDescent="0.15">
      <c r="A60" s="18" t="s">
        <v>32</v>
      </c>
      <c r="B60" s="18">
        <v>5002</v>
      </c>
      <c r="C60" s="2" t="s">
        <v>98</v>
      </c>
      <c r="D60" s="108" t="s">
        <v>690</v>
      </c>
      <c r="E60" s="109"/>
      <c r="F60" s="109"/>
      <c r="G60" s="109"/>
      <c r="H60" s="109"/>
      <c r="I60" s="112" t="s">
        <v>99</v>
      </c>
      <c r="J60" s="133">
        <v>225</v>
      </c>
      <c r="K60" s="69"/>
    </row>
    <row r="61" spans="1:11" ht="24.75" customHeight="1" x14ac:dyDescent="0.15">
      <c r="A61" s="18" t="s">
        <v>38</v>
      </c>
      <c r="B61" s="18">
        <v>5012</v>
      </c>
      <c r="C61" s="6" t="s">
        <v>100</v>
      </c>
      <c r="D61" s="110"/>
      <c r="E61" s="111"/>
      <c r="F61" s="111"/>
      <c r="G61" s="111"/>
      <c r="H61" s="111"/>
      <c r="I61" s="113"/>
      <c r="J61" s="134"/>
      <c r="K61" s="69"/>
    </row>
    <row r="62" spans="1:11" ht="24.75" customHeight="1" x14ac:dyDescent="0.15">
      <c r="A62" s="18" t="s">
        <v>32</v>
      </c>
      <c r="B62" s="18">
        <v>5003</v>
      </c>
      <c r="C62" s="2" t="s">
        <v>101</v>
      </c>
      <c r="D62" s="108" t="s">
        <v>691</v>
      </c>
      <c r="E62" s="109"/>
      <c r="F62" s="109"/>
      <c r="G62" s="109"/>
      <c r="H62" s="109"/>
      <c r="I62" s="112" t="s">
        <v>102</v>
      </c>
      <c r="J62" s="133">
        <v>150</v>
      </c>
      <c r="K62" s="69"/>
    </row>
    <row r="63" spans="1:11" ht="24.75" customHeight="1" x14ac:dyDescent="0.15">
      <c r="A63" s="18" t="s">
        <v>32</v>
      </c>
      <c r="B63" s="18">
        <v>5013</v>
      </c>
      <c r="C63" s="6" t="s">
        <v>103</v>
      </c>
      <c r="D63" s="110"/>
      <c r="E63" s="111"/>
      <c r="F63" s="111"/>
      <c r="G63" s="111"/>
      <c r="H63" s="111"/>
      <c r="I63" s="113"/>
      <c r="J63" s="134"/>
      <c r="K63" s="69"/>
    </row>
    <row r="64" spans="1:11" ht="24.75" customHeight="1" x14ac:dyDescent="0.15">
      <c r="A64" s="18" t="s">
        <v>29</v>
      </c>
      <c r="B64" s="18">
        <v>5004</v>
      </c>
      <c r="C64" s="2" t="s">
        <v>104</v>
      </c>
      <c r="D64" s="108" t="s">
        <v>692</v>
      </c>
      <c r="E64" s="109"/>
      <c r="F64" s="109"/>
      <c r="G64" s="109"/>
      <c r="H64" s="109"/>
      <c r="I64" s="112" t="s">
        <v>102</v>
      </c>
      <c r="J64" s="133">
        <v>150</v>
      </c>
      <c r="K64" s="69"/>
    </row>
    <row r="65" spans="1:11" ht="24.75" customHeight="1" x14ac:dyDescent="0.15">
      <c r="A65" s="18" t="s">
        <v>38</v>
      </c>
      <c r="B65" s="18">
        <v>5014</v>
      </c>
      <c r="C65" s="6" t="s">
        <v>105</v>
      </c>
      <c r="D65" s="110"/>
      <c r="E65" s="111"/>
      <c r="F65" s="111"/>
      <c r="G65" s="111"/>
      <c r="H65" s="111"/>
      <c r="I65" s="113"/>
      <c r="J65" s="134"/>
      <c r="K65" s="69"/>
    </row>
    <row r="66" spans="1:11" ht="24.75" customHeight="1" x14ac:dyDescent="0.15">
      <c r="A66" s="18" t="s">
        <v>32</v>
      </c>
      <c r="B66" s="18">
        <v>5006</v>
      </c>
      <c r="C66" s="2" t="s">
        <v>106</v>
      </c>
      <c r="D66" s="61" t="s">
        <v>107</v>
      </c>
      <c r="E66" s="108" t="s">
        <v>108</v>
      </c>
      <c r="F66" s="135"/>
      <c r="G66" s="108" t="s">
        <v>693</v>
      </c>
      <c r="H66" s="151"/>
      <c r="I66" s="154" t="s">
        <v>109</v>
      </c>
      <c r="J66" s="133">
        <v>480</v>
      </c>
      <c r="K66" s="69"/>
    </row>
    <row r="67" spans="1:11" ht="24.75" customHeight="1" x14ac:dyDescent="0.15">
      <c r="A67" s="18" t="s">
        <v>32</v>
      </c>
      <c r="B67" s="18">
        <v>5016</v>
      </c>
      <c r="C67" s="6" t="s">
        <v>110</v>
      </c>
      <c r="D67" s="61"/>
      <c r="E67" s="136"/>
      <c r="F67" s="137"/>
      <c r="G67" s="152"/>
      <c r="H67" s="153"/>
      <c r="I67" s="155"/>
      <c r="J67" s="134"/>
      <c r="K67" s="69"/>
    </row>
    <row r="68" spans="1:11" ht="24.75" customHeight="1" x14ac:dyDescent="0.15">
      <c r="A68" s="18" t="s">
        <v>32</v>
      </c>
      <c r="B68" s="18">
        <v>5007</v>
      </c>
      <c r="C68" s="2" t="s">
        <v>111</v>
      </c>
      <c r="D68" s="61"/>
      <c r="E68" s="136"/>
      <c r="F68" s="137"/>
      <c r="G68" s="156" t="s">
        <v>694</v>
      </c>
      <c r="H68" s="151"/>
      <c r="I68" s="154" t="s">
        <v>109</v>
      </c>
      <c r="J68" s="133">
        <v>480</v>
      </c>
      <c r="K68" s="69"/>
    </row>
    <row r="69" spans="1:11" ht="24.75" customHeight="1" x14ac:dyDescent="0.15">
      <c r="A69" s="18" t="s">
        <v>32</v>
      </c>
      <c r="B69" s="18">
        <v>5017</v>
      </c>
      <c r="C69" s="6" t="s">
        <v>112</v>
      </c>
      <c r="D69" s="61"/>
      <c r="E69" s="136"/>
      <c r="F69" s="137"/>
      <c r="G69" s="152"/>
      <c r="H69" s="153"/>
      <c r="I69" s="155"/>
      <c r="J69" s="134"/>
      <c r="K69" s="69"/>
    </row>
    <row r="70" spans="1:11" ht="24.75" customHeight="1" x14ac:dyDescent="0.15">
      <c r="A70" s="18" t="s">
        <v>32</v>
      </c>
      <c r="B70" s="18">
        <v>5008</v>
      </c>
      <c r="C70" s="2" t="s">
        <v>113</v>
      </c>
      <c r="D70" s="61"/>
      <c r="E70" s="136"/>
      <c r="F70" s="137"/>
      <c r="G70" s="108" t="s">
        <v>695</v>
      </c>
      <c r="H70" s="109"/>
      <c r="I70" s="112" t="s">
        <v>109</v>
      </c>
      <c r="J70" s="133">
        <v>480</v>
      </c>
      <c r="K70" s="69"/>
    </row>
    <row r="71" spans="1:11" ht="24.75" customHeight="1" x14ac:dyDescent="0.15">
      <c r="A71" s="18" t="s">
        <v>32</v>
      </c>
      <c r="B71" s="18">
        <v>5018</v>
      </c>
      <c r="C71" s="6" t="s">
        <v>114</v>
      </c>
      <c r="D71" s="61"/>
      <c r="E71" s="110"/>
      <c r="F71" s="138"/>
      <c r="G71" s="110"/>
      <c r="H71" s="111"/>
      <c r="I71" s="113"/>
      <c r="J71" s="134"/>
      <c r="K71" s="69"/>
    </row>
    <row r="72" spans="1:11" ht="24.75" customHeight="1" x14ac:dyDescent="0.15">
      <c r="A72" s="18" t="s">
        <v>38</v>
      </c>
      <c r="B72" s="18">
        <v>5009</v>
      </c>
      <c r="C72" s="2" t="s">
        <v>115</v>
      </c>
      <c r="D72" s="61"/>
      <c r="E72" s="142" t="s">
        <v>116</v>
      </c>
      <c r="F72" s="143"/>
      <c r="G72" s="146" t="s">
        <v>696</v>
      </c>
      <c r="H72" s="147"/>
      <c r="I72" s="149" t="s">
        <v>117</v>
      </c>
      <c r="J72" s="133">
        <v>700</v>
      </c>
      <c r="K72" s="69"/>
    </row>
    <row r="73" spans="1:11" ht="24.75" customHeight="1" x14ac:dyDescent="0.15">
      <c r="A73" s="18" t="s">
        <v>32</v>
      </c>
      <c r="B73" s="18">
        <v>5019</v>
      </c>
      <c r="C73" s="6" t="s">
        <v>118</v>
      </c>
      <c r="D73" s="61"/>
      <c r="E73" s="144"/>
      <c r="F73" s="145"/>
      <c r="G73" s="144"/>
      <c r="H73" s="148"/>
      <c r="I73" s="150"/>
      <c r="J73" s="134"/>
      <c r="K73" s="69"/>
    </row>
    <row r="74" spans="1:11" ht="24.75" customHeight="1" x14ac:dyDescent="0.15">
      <c r="A74" s="18" t="s">
        <v>32</v>
      </c>
      <c r="B74" s="18">
        <v>5005</v>
      </c>
      <c r="C74" s="2" t="s">
        <v>119</v>
      </c>
      <c r="D74" s="108" t="s">
        <v>697</v>
      </c>
      <c r="E74" s="109"/>
      <c r="F74" s="109"/>
      <c r="G74" s="109"/>
      <c r="H74" s="109"/>
      <c r="I74" s="112" t="s">
        <v>120</v>
      </c>
      <c r="J74" s="133">
        <v>120</v>
      </c>
      <c r="K74" s="69"/>
    </row>
    <row r="75" spans="1:11" ht="24.75" customHeight="1" x14ac:dyDescent="0.15">
      <c r="A75" s="18" t="s">
        <v>32</v>
      </c>
      <c r="B75" s="18">
        <v>5015</v>
      </c>
      <c r="C75" s="6" t="s">
        <v>121</v>
      </c>
      <c r="D75" s="110"/>
      <c r="E75" s="111"/>
      <c r="F75" s="111"/>
      <c r="G75" s="111"/>
      <c r="H75" s="111"/>
      <c r="I75" s="113"/>
      <c r="J75" s="134"/>
      <c r="K75" s="69"/>
    </row>
    <row r="76" spans="1:11" ht="24.75" customHeight="1" x14ac:dyDescent="0.15">
      <c r="A76" s="18" t="s">
        <v>32</v>
      </c>
      <c r="B76" s="18">
        <v>6107</v>
      </c>
      <c r="C76" s="2" t="s">
        <v>122</v>
      </c>
      <c r="D76" s="108" t="s">
        <v>123</v>
      </c>
      <c r="E76" s="135"/>
      <c r="F76" s="52" t="s">
        <v>124</v>
      </c>
      <c r="G76" s="108" t="s">
        <v>687</v>
      </c>
      <c r="H76" s="109"/>
      <c r="I76" s="112" t="s">
        <v>125</v>
      </c>
      <c r="J76" s="133">
        <v>72</v>
      </c>
      <c r="K76" s="69"/>
    </row>
    <row r="77" spans="1:11" ht="24.75" customHeight="1" x14ac:dyDescent="0.15">
      <c r="A77" s="18" t="s">
        <v>32</v>
      </c>
      <c r="B77" s="18">
        <v>6127</v>
      </c>
      <c r="C77" s="6" t="s">
        <v>126</v>
      </c>
      <c r="D77" s="136"/>
      <c r="E77" s="137"/>
      <c r="F77" s="53"/>
      <c r="G77" s="110"/>
      <c r="H77" s="111"/>
      <c r="I77" s="113"/>
      <c r="J77" s="134"/>
      <c r="K77" s="69"/>
    </row>
    <row r="78" spans="1:11" ht="24.75" customHeight="1" x14ac:dyDescent="0.15">
      <c r="A78" s="18" t="s">
        <v>32</v>
      </c>
      <c r="B78" s="18">
        <v>6108</v>
      </c>
      <c r="C78" s="2" t="s">
        <v>127</v>
      </c>
      <c r="D78" s="136"/>
      <c r="E78" s="137"/>
      <c r="F78" s="53"/>
      <c r="G78" s="108" t="s">
        <v>688</v>
      </c>
      <c r="H78" s="109"/>
      <c r="I78" s="112" t="s">
        <v>128</v>
      </c>
      <c r="J78" s="133">
        <v>144</v>
      </c>
      <c r="K78" s="69"/>
    </row>
    <row r="79" spans="1:11" ht="24.75" customHeight="1" x14ac:dyDescent="0.15">
      <c r="A79" s="18" t="s">
        <v>129</v>
      </c>
      <c r="B79" s="18">
        <v>6128</v>
      </c>
      <c r="C79" s="6" t="s">
        <v>130</v>
      </c>
      <c r="D79" s="136"/>
      <c r="E79" s="137"/>
      <c r="F79" s="93"/>
      <c r="G79" s="110"/>
      <c r="H79" s="111"/>
      <c r="I79" s="113"/>
      <c r="J79" s="134"/>
      <c r="K79" s="69"/>
    </row>
    <row r="80" spans="1:11" ht="24.75" customHeight="1" x14ac:dyDescent="0.15">
      <c r="A80" s="18" t="s">
        <v>32</v>
      </c>
      <c r="B80" s="18">
        <v>6101</v>
      </c>
      <c r="C80" s="2" t="s">
        <v>131</v>
      </c>
      <c r="D80" s="136"/>
      <c r="E80" s="137"/>
      <c r="F80" s="52" t="s">
        <v>427</v>
      </c>
      <c r="G80" s="108" t="s">
        <v>687</v>
      </c>
      <c r="H80" s="109"/>
      <c r="I80" s="112" t="s">
        <v>132</v>
      </c>
      <c r="J80" s="133">
        <v>48</v>
      </c>
      <c r="K80" s="69"/>
    </row>
    <row r="81" spans="1:11" ht="24.75" customHeight="1" x14ac:dyDescent="0.15">
      <c r="A81" s="18" t="s">
        <v>32</v>
      </c>
      <c r="B81" s="18">
        <v>6121</v>
      </c>
      <c r="C81" s="6" t="s">
        <v>133</v>
      </c>
      <c r="D81" s="136"/>
      <c r="E81" s="137"/>
      <c r="F81" s="53"/>
      <c r="G81" s="110"/>
      <c r="H81" s="111"/>
      <c r="I81" s="113"/>
      <c r="J81" s="134"/>
      <c r="K81" s="69"/>
    </row>
    <row r="82" spans="1:11" ht="24.75" customHeight="1" x14ac:dyDescent="0.15">
      <c r="A82" s="18" t="s">
        <v>29</v>
      </c>
      <c r="B82" s="18">
        <v>6102</v>
      </c>
      <c r="C82" s="2" t="s">
        <v>134</v>
      </c>
      <c r="D82" s="136"/>
      <c r="E82" s="137"/>
      <c r="F82" s="53"/>
      <c r="G82" s="108" t="s">
        <v>688</v>
      </c>
      <c r="H82" s="109"/>
      <c r="I82" s="112" t="s">
        <v>135</v>
      </c>
      <c r="J82" s="133">
        <v>96</v>
      </c>
      <c r="K82" s="69"/>
    </row>
    <row r="83" spans="1:11" ht="24.75" customHeight="1" x14ac:dyDescent="0.15">
      <c r="A83" s="18" t="s">
        <v>32</v>
      </c>
      <c r="B83" s="18">
        <v>6122</v>
      </c>
      <c r="C83" s="6" t="s">
        <v>136</v>
      </c>
      <c r="D83" s="136"/>
      <c r="E83" s="137"/>
      <c r="F83" s="93"/>
      <c r="G83" s="110"/>
      <c r="H83" s="111"/>
      <c r="I83" s="113"/>
      <c r="J83" s="134"/>
      <c r="K83" s="69"/>
    </row>
    <row r="84" spans="1:11" ht="24.75" customHeight="1" x14ac:dyDescent="0.15">
      <c r="A84" s="18" t="s">
        <v>32</v>
      </c>
      <c r="B84" s="18">
        <v>6103</v>
      </c>
      <c r="C84" s="2" t="s">
        <v>137</v>
      </c>
      <c r="D84" s="136"/>
      <c r="E84" s="137"/>
      <c r="F84" s="52" t="s">
        <v>428</v>
      </c>
      <c r="G84" s="108" t="s">
        <v>687</v>
      </c>
      <c r="H84" s="109"/>
      <c r="I84" s="112" t="s">
        <v>138</v>
      </c>
      <c r="J84" s="133">
        <v>24</v>
      </c>
      <c r="K84" s="69"/>
    </row>
    <row r="85" spans="1:11" ht="24.75" customHeight="1" x14ac:dyDescent="0.15">
      <c r="A85" s="18" t="s">
        <v>32</v>
      </c>
      <c r="B85" s="18">
        <v>6123</v>
      </c>
      <c r="C85" s="6" t="s">
        <v>139</v>
      </c>
      <c r="D85" s="136"/>
      <c r="E85" s="137"/>
      <c r="F85" s="53"/>
      <c r="G85" s="110"/>
      <c r="H85" s="111"/>
      <c r="I85" s="113"/>
      <c r="J85" s="134"/>
      <c r="K85" s="69"/>
    </row>
    <row r="86" spans="1:11" ht="24.75" customHeight="1" x14ac:dyDescent="0.15">
      <c r="A86" s="18" t="s">
        <v>32</v>
      </c>
      <c r="B86" s="18">
        <v>6104</v>
      </c>
      <c r="C86" s="2" t="s">
        <v>140</v>
      </c>
      <c r="D86" s="136"/>
      <c r="E86" s="137"/>
      <c r="F86" s="53"/>
      <c r="G86" s="108" t="s">
        <v>688</v>
      </c>
      <c r="H86" s="109"/>
      <c r="I86" s="112" t="s">
        <v>132</v>
      </c>
      <c r="J86" s="133">
        <v>48</v>
      </c>
      <c r="K86" s="69"/>
    </row>
    <row r="87" spans="1:11" ht="24.75" customHeight="1" x14ac:dyDescent="0.15">
      <c r="A87" s="18" t="s">
        <v>32</v>
      </c>
      <c r="B87" s="18">
        <v>6124</v>
      </c>
      <c r="C87" s="6" t="s">
        <v>141</v>
      </c>
      <c r="D87" s="110"/>
      <c r="E87" s="138"/>
      <c r="F87" s="93"/>
      <c r="G87" s="110"/>
      <c r="H87" s="111"/>
      <c r="I87" s="113"/>
      <c r="J87" s="134"/>
      <c r="K87" s="69"/>
    </row>
    <row r="88" spans="1:11" ht="24.75" customHeight="1" x14ac:dyDescent="0.15">
      <c r="A88" s="18" t="s">
        <v>29</v>
      </c>
      <c r="B88" s="18">
        <v>4002</v>
      </c>
      <c r="C88" s="2" t="s">
        <v>587</v>
      </c>
      <c r="D88" s="108" t="s">
        <v>372</v>
      </c>
      <c r="E88" s="135"/>
      <c r="F88" s="108" t="s">
        <v>593</v>
      </c>
      <c r="G88" s="109"/>
      <c r="H88" s="109"/>
      <c r="I88" s="112" t="s">
        <v>591</v>
      </c>
      <c r="J88" s="106">
        <v>200</v>
      </c>
      <c r="K88" s="69"/>
    </row>
    <row r="89" spans="1:11" ht="24.75" customHeight="1" x14ac:dyDescent="0.15">
      <c r="A89" s="18" t="s">
        <v>29</v>
      </c>
      <c r="B89" s="18">
        <v>4012</v>
      </c>
      <c r="C89" s="6" t="s">
        <v>588</v>
      </c>
      <c r="D89" s="136"/>
      <c r="E89" s="137"/>
      <c r="F89" s="110"/>
      <c r="G89" s="111"/>
      <c r="H89" s="111"/>
      <c r="I89" s="113"/>
      <c r="J89" s="107"/>
      <c r="K89" s="69"/>
    </row>
    <row r="90" spans="1:11" ht="24.75" customHeight="1" x14ac:dyDescent="0.15">
      <c r="A90" s="18" t="s">
        <v>29</v>
      </c>
      <c r="B90" s="18">
        <v>4003</v>
      </c>
      <c r="C90" s="2" t="s">
        <v>589</v>
      </c>
      <c r="D90" s="136"/>
      <c r="E90" s="137"/>
      <c r="F90" s="108" t="s">
        <v>594</v>
      </c>
      <c r="G90" s="109"/>
      <c r="H90" s="109"/>
      <c r="I90" s="112" t="s">
        <v>592</v>
      </c>
      <c r="J90" s="106">
        <v>100</v>
      </c>
      <c r="K90" s="69"/>
    </row>
    <row r="91" spans="1:11" ht="24.75" customHeight="1" x14ac:dyDescent="0.15">
      <c r="A91" s="18" t="s">
        <v>29</v>
      </c>
      <c r="B91" s="18">
        <v>4013</v>
      </c>
      <c r="C91" s="6" t="s">
        <v>590</v>
      </c>
      <c r="D91" s="110"/>
      <c r="E91" s="138"/>
      <c r="F91" s="110"/>
      <c r="G91" s="111"/>
      <c r="H91" s="111"/>
      <c r="I91" s="113"/>
      <c r="J91" s="107"/>
      <c r="K91" s="69"/>
    </row>
    <row r="92" spans="1:11" ht="24.75" customHeight="1" x14ac:dyDescent="0.15">
      <c r="A92" s="18" t="s">
        <v>29</v>
      </c>
      <c r="B92" s="18">
        <v>6201</v>
      </c>
      <c r="C92" s="2" t="s">
        <v>595</v>
      </c>
      <c r="D92" s="108" t="s">
        <v>597</v>
      </c>
      <c r="E92" s="109"/>
      <c r="F92" s="109"/>
      <c r="G92" s="109"/>
      <c r="H92" s="109"/>
      <c r="I92" s="112" t="s">
        <v>625</v>
      </c>
      <c r="J92" s="106">
        <v>5</v>
      </c>
      <c r="K92" s="69" t="s">
        <v>619</v>
      </c>
    </row>
    <row r="93" spans="1:11" ht="24.75" customHeight="1" x14ac:dyDescent="0.15">
      <c r="A93" s="18" t="s">
        <v>29</v>
      </c>
      <c r="B93" s="18">
        <v>6211</v>
      </c>
      <c r="C93" s="6" t="s">
        <v>596</v>
      </c>
      <c r="D93" s="110"/>
      <c r="E93" s="111"/>
      <c r="F93" s="111"/>
      <c r="G93" s="111"/>
      <c r="H93" s="111"/>
      <c r="I93" s="113"/>
      <c r="J93" s="107"/>
      <c r="K93" s="69"/>
    </row>
    <row r="94" spans="1:11" ht="24.75" customHeight="1" x14ac:dyDescent="0.15">
      <c r="A94" s="18" t="s">
        <v>142</v>
      </c>
      <c r="B94" s="18">
        <v>6100</v>
      </c>
      <c r="C94" s="2" t="s">
        <v>143</v>
      </c>
      <c r="D94" s="108" t="s">
        <v>621</v>
      </c>
      <c r="E94" s="135"/>
      <c r="F94" s="139" t="s">
        <v>144</v>
      </c>
      <c r="G94" s="139"/>
      <c r="H94" s="139"/>
      <c r="I94" s="39" t="s">
        <v>145</v>
      </c>
      <c r="J94" s="27"/>
      <c r="K94" s="157" t="s">
        <v>620</v>
      </c>
    </row>
    <row r="95" spans="1:11" ht="24.75" customHeight="1" x14ac:dyDescent="0.15">
      <c r="A95" s="18" t="s">
        <v>142</v>
      </c>
      <c r="B95" s="18">
        <v>6110</v>
      </c>
      <c r="C95" s="2" t="s">
        <v>146</v>
      </c>
      <c r="D95" s="136"/>
      <c r="E95" s="137"/>
      <c r="F95" s="140" t="s">
        <v>147</v>
      </c>
      <c r="G95" s="140"/>
      <c r="H95" s="140"/>
      <c r="I95" s="5" t="s">
        <v>148</v>
      </c>
      <c r="J95" s="27"/>
      <c r="K95" s="158"/>
    </row>
    <row r="96" spans="1:11" ht="24.75" customHeight="1" x14ac:dyDescent="0.15">
      <c r="A96" s="18" t="s">
        <v>32</v>
      </c>
      <c r="B96" s="18">
        <v>6111</v>
      </c>
      <c r="C96" s="2" t="s">
        <v>149</v>
      </c>
      <c r="D96" s="136"/>
      <c r="E96" s="137"/>
      <c r="F96" s="141" t="s">
        <v>150</v>
      </c>
      <c r="G96" s="141"/>
      <c r="H96" s="141"/>
      <c r="I96" s="5" t="s">
        <v>151</v>
      </c>
      <c r="J96" s="27"/>
      <c r="K96" s="158"/>
    </row>
    <row r="97" spans="1:11" ht="24.75" customHeight="1" x14ac:dyDescent="0.15">
      <c r="A97" s="18" t="s">
        <v>152</v>
      </c>
      <c r="B97" s="18">
        <v>6113</v>
      </c>
      <c r="C97" s="2" t="s">
        <v>153</v>
      </c>
      <c r="D97" s="136"/>
      <c r="E97" s="137"/>
      <c r="F97" s="141" t="s">
        <v>154</v>
      </c>
      <c r="G97" s="141"/>
      <c r="H97" s="141"/>
      <c r="I97" s="40" t="s">
        <v>155</v>
      </c>
      <c r="J97" s="27"/>
      <c r="K97" s="158"/>
    </row>
    <row r="98" spans="1:11" ht="24.75" customHeight="1" x14ac:dyDescent="0.15">
      <c r="A98" s="18" t="s">
        <v>38</v>
      </c>
      <c r="B98" s="18">
        <v>6115</v>
      </c>
      <c r="C98" s="2" t="s">
        <v>156</v>
      </c>
      <c r="D98" s="110"/>
      <c r="E98" s="138"/>
      <c r="F98" s="141" t="s">
        <v>157</v>
      </c>
      <c r="G98" s="141"/>
      <c r="H98" s="141"/>
      <c r="I98" s="40" t="s">
        <v>158</v>
      </c>
      <c r="J98" s="27"/>
      <c r="K98" s="158"/>
    </row>
    <row r="99" spans="1:11" ht="24.75" customHeight="1" x14ac:dyDescent="0.15">
      <c r="A99" s="18" t="s">
        <v>142</v>
      </c>
      <c r="B99" s="18">
        <v>6118</v>
      </c>
      <c r="C99" s="2" t="s">
        <v>649</v>
      </c>
      <c r="D99" s="108" t="s">
        <v>651</v>
      </c>
      <c r="E99" s="135"/>
      <c r="F99" s="139" t="s">
        <v>652</v>
      </c>
      <c r="G99" s="139"/>
      <c r="H99" s="139"/>
      <c r="I99" s="39" t="s">
        <v>654</v>
      </c>
      <c r="J99" s="27"/>
      <c r="K99" s="158"/>
    </row>
    <row r="100" spans="1:11" ht="24.75" customHeight="1" x14ac:dyDescent="0.15">
      <c r="A100" s="18" t="s">
        <v>142</v>
      </c>
      <c r="B100" s="18">
        <v>6119</v>
      </c>
      <c r="C100" s="2" t="s">
        <v>650</v>
      </c>
      <c r="D100" s="110"/>
      <c r="E100" s="138"/>
      <c r="F100" s="140" t="s">
        <v>653</v>
      </c>
      <c r="G100" s="140"/>
      <c r="H100" s="140"/>
      <c r="I100" s="5" t="s">
        <v>655</v>
      </c>
      <c r="J100" s="27"/>
      <c r="K100" s="159"/>
    </row>
    <row r="102" spans="1:11" s="41" customFormat="1" x14ac:dyDescent="0.15">
      <c r="A102" s="160"/>
      <c r="B102" s="160"/>
      <c r="C102" s="160"/>
      <c r="D102" s="160"/>
      <c r="E102" s="160"/>
      <c r="F102" s="160"/>
      <c r="G102" s="160"/>
      <c r="H102" s="160"/>
      <c r="I102" s="160"/>
    </row>
  </sheetData>
  <mergeCells count="171">
    <mergeCell ref="F99:H99"/>
    <mergeCell ref="F100:H100"/>
    <mergeCell ref="K94:K100"/>
    <mergeCell ref="D99:E100"/>
    <mergeCell ref="A102:I102"/>
    <mergeCell ref="K52:K91"/>
    <mergeCell ref="K92:K93"/>
    <mergeCell ref="A12:K12"/>
    <mergeCell ref="A23:K23"/>
    <mergeCell ref="A49:K49"/>
    <mergeCell ref="A50:B50"/>
    <mergeCell ref="C50:C51"/>
    <mergeCell ref="D50:I51"/>
    <mergeCell ref="J50:J51"/>
    <mergeCell ref="K50:K51"/>
    <mergeCell ref="D52:H53"/>
    <mergeCell ref="I52:I53"/>
    <mergeCell ref="J52:J53"/>
    <mergeCell ref="D54:F57"/>
    <mergeCell ref="G54:H55"/>
    <mergeCell ref="I54:I55"/>
    <mergeCell ref="J54:J55"/>
    <mergeCell ref="G56:H57"/>
    <mergeCell ref="I56:I57"/>
    <mergeCell ref="D62:H63"/>
    <mergeCell ref="I62:I63"/>
    <mergeCell ref="J62:J63"/>
    <mergeCell ref="D64:H65"/>
    <mergeCell ref="I64:I65"/>
    <mergeCell ref="J64:J65"/>
    <mergeCell ref="J70:J71"/>
    <mergeCell ref="J56:J57"/>
    <mergeCell ref="D58:H59"/>
    <mergeCell ref="I58:I59"/>
    <mergeCell ref="J58:J59"/>
    <mergeCell ref="D60:H61"/>
    <mergeCell ref="I60:I61"/>
    <mergeCell ref="J60:J61"/>
    <mergeCell ref="I68:I69"/>
    <mergeCell ref="J68:J69"/>
    <mergeCell ref="J72:J73"/>
    <mergeCell ref="D74:H75"/>
    <mergeCell ref="I74:I75"/>
    <mergeCell ref="J74:J75"/>
    <mergeCell ref="D66:D73"/>
    <mergeCell ref="E66:F71"/>
    <mergeCell ref="G66:H67"/>
    <mergeCell ref="I66:I67"/>
    <mergeCell ref="J66:J67"/>
    <mergeCell ref="G68:H69"/>
    <mergeCell ref="G70:H71"/>
    <mergeCell ref="I70:I71"/>
    <mergeCell ref="D94:E98"/>
    <mergeCell ref="F94:H94"/>
    <mergeCell ref="F95:H95"/>
    <mergeCell ref="F96:H96"/>
    <mergeCell ref="F97:H97"/>
    <mergeCell ref="F98:H98"/>
    <mergeCell ref="I45:I48"/>
    <mergeCell ref="F46:G46"/>
    <mergeCell ref="E47:E48"/>
    <mergeCell ref="I86:I87"/>
    <mergeCell ref="F80:F83"/>
    <mergeCell ref="G80:H81"/>
    <mergeCell ref="I82:I83"/>
    <mergeCell ref="I76:I77"/>
    <mergeCell ref="G78:H79"/>
    <mergeCell ref="I78:I79"/>
    <mergeCell ref="E72:F73"/>
    <mergeCell ref="G72:H73"/>
    <mergeCell ref="I72:I73"/>
    <mergeCell ref="D88:E91"/>
    <mergeCell ref="F88:H89"/>
    <mergeCell ref="F90:H91"/>
    <mergeCell ref="I88:I89"/>
    <mergeCell ref="I90:I91"/>
    <mergeCell ref="J86:J87"/>
    <mergeCell ref="F84:F87"/>
    <mergeCell ref="G84:H85"/>
    <mergeCell ref="I84:I85"/>
    <mergeCell ref="J84:J85"/>
    <mergeCell ref="G86:H87"/>
    <mergeCell ref="D76:E87"/>
    <mergeCell ref="F76:F79"/>
    <mergeCell ref="G76:H77"/>
    <mergeCell ref="I80:I81"/>
    <mergeCell ref="J80:J81"/>
    <mergeCell ref="G82:H83"/>
    <mergeCell ref="J82:J83"/>
    <mergeCell ref="J76:J77"/>
    <mergeCell ref="J78:J79"/>
    <mergeCell ref="I41:I44"/>
    <mergeCell ref="F42:G42"/>
    <mergeCell ref="E43:E44"/>
    <mergeCell ref="F43:G43"/>
    <mergeCell ref="F44:G44"/>
    <mergeCell ref="D37:D48"/>
    <mergeCell ref="E37:E38"/>
    <mergeCell ref="E39:E40"/>
    <mergeCell ref="E41:E42"/>
    <mergeCell ref="F41:G41"/>
    <mergeCell ref="F47:G47"/>
    <mergeCell ref="F48:G48"/>
    <mergeCell ref="E45:E46"/>
    <mergeCell ref="F45:G45"/>
    <mergeCell ref="F37:H37"/>
    <mergeCell ref="F38:H38"/>
    <mergeCell ref="F39:H39"/>
    <mergeCell ref="F40:H40"/>
    <mergeCell ref="A34:K34"/>
    <mergeCell ref="A35:B35"/>
    <mergeCell ref="C35:C36"/>
    <mergeCell ref="D35:I36"/>
    <mergeCell ref="J35:J36"/>
    <mergeCell ref="K35:K36"/>
    <mergeCell ref="K30:K31"/>
    <mergeCell ref="E32:E33"/>
    <mergeCell ref="K32:K33"/>
    <mergeCell ref="A24:B24"/>
    <mergeCell ref="C24:C25"/>
    <mergeCell ref="D24:I25"/>
    <mergeCell ref="J24:J25"/>
    <mergeCell ref="K24:K25"/>
    <mergeCell ref="D26:D33"/>
    <mergeCell ref="E26:E27"/>
    <mergeCell ref="I26:I33"/>
    <mergeCell ref="E28:E29"/>
    <mergeCell ref="E30:E31"/>
    <mergeCell ref="F26:G26"/>
    <mergeCell ref="F27:G27"/>
    <mergeCell ref="F28:G28"/>
    <mergeCell ref="F29:G29"/>
    <mergeCell ref="K21:K22"/>
    <mergeCell ref="A13:B13"/>
    <mergeCell ref="C13:C14"/>
    <mergeCell ref="D13:I14"/>
    <mergeCell ref="J13:J14"/>
    <mergeCell ref="K13:K14"/>
    <mergeCell ref="D15:D22"/>
    <mergeCell ref="E15:E16"/>
    <mergeCell ref="I15:I22"/>
    <mergeCell ref="E17:E18"/>
    <mergeCell ref="E19:E20"/>
    <mergeCell ref="F15:G15"/>
    <mergeCell ref="F16:G16"/>
    <mergeCell ref="F17:G17"/>
    <mergeCell ref="F18:G18"/>
    <mergeCell ref="J88:J89"/>
    <mergeCell ref="J90:J91"/>
    <mergeCell ref="D92:H93"/>
    <mergeCell ref="I92:I93"/>
    <mergeCell ref="J92:J93"/>
    <mergeCell ref="A1:K1"/>
    <mergeCell ref="A2:B2"/>
    <mergeCell ref="C2:C3"/>
    <mergeCell ref="D2:I3"/>
    <mergeCell ref="J2:J3"/>
    <mergeCell ref="K2:K3"/>
    <mergeCell ref="K8:K9"/>
    <mergeCell ref="E10:E11"/>
    <mergeCell ref="K10:K11"/>
    <mergeCell ref="D4:D11"/>
    <mergeCell ref="E4:E5"/>
    <mergeCell ref="F4:G4"/>
    <mergeCell ref="F5:G5"/>
    <mergeCell ref="E6:E7"/>
    <mergeCell ref="F6:G6"/>
    <mergeCell ref="F7:G7"/>
    <mergeCell ref="E8:E9"/>
    <mergeCell ref="K19:K20"/>
    <mergeCell ref="E21:E22"/>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headerFooter>
    <oddFooter xml:space="preserve">&amp;C&amp;18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94"/>
  <sheetViews>
    <sheetView view="pageBreakPreview" zoomScale="85" zoomScaleNormal="84" zoomScaleSheetLayoutView="85" workbookViewId="0">
      <selection activeCell="K39" sqref="K39:K45"/>
    </sheetView>
  </sheetViews>
  <sheetFormatPr defaultRowHeight="12" x14ac:dyDescent="0.15"/>
  <cols>
    <col min="1" max="2" width="7.28515625" style="28" customWidth="1"/>
    <col min="3" max="3" width="40.140625" style="28" customWidth="1"/>
    <col min="4" max="4" width="15" style="28" customWidth="1"/>
    <col min="5" max="5" width="15.85546875" style="28" customWidth="1"/>
    <col min="6" max="6" width="31.28515625" style="28" customWidth="1"/>
    <col min="7" max="7" width="34" style="28" customWidth="1"/>
    <col min="8" max="8" width="17.140625" style="28" customWidth="1"/>
    <col min="9" max="9" width="31.140625" style="28" customWidth="1"/>
    <col min="10" max="10" width="9.140625" style="28"/>
    <col min="11" max="11" width="11.7109375" style="28" customWidth="1"/>
    <col min="12" max="16384" width="9.140625" style="28"/>
  </cols>
  <sheetData>
    <row r="1" spans="1:11" ht="24" customHeight="1" x14ac:dyDescent="0.15">
      <c r="A1" s="77" t="s">
        <v>476</v>
      </c>
      <c r="B1" s="77"/>
      <c r="C1" s="77"/>
      <c r="D1" s="77"/>
      <c r="E1" s="77"/>
      <c r="F1" s="77"/>
      <c r="G1" s="77"/>
      <c r="H1" s="77"/>
      <c r="I1" s="77"/>
      <c r="J1" s="77"/>
      <c r="K1" s="77"/>
    </row>
    <row r="2" spans="1:11" ht="15.75" customHeight="1" x14ac:dyDescent="0.15">
      <c r="A2" s="71" t="s">
        <v>159</v>
      </c>
      <c r="B2" s="71"/>
      <c r="C2" s="72" t="s">
        <v>1</v>
      </c>
      <c r="D2" s="72" t="s">
        <v>2</v>
      </c>
      <c r="E2" s="72"/>
      <c r="F2" s="72"/>
      <c r="G2" s="72"/>
      <c r="H2" s="72"/>
      <c r="I2" s="72"/>
      <c r="J2" s="99" t="s">
        <v>3</v>
      </c>
      <c r="K2" s="72" t="s">
        <v>4</v>
      </c>
    </row>
    <row r="3" spans="1:11" ht="16.5" customHeight="1" x14ac:dyDescent="0.15">
      <c r="A3" s="24" t="s">
        <v>5</v>
      </c>
      <c r="B3" s="24" t="s">
        <v>6</v>
      </c>
      <c r="C3" s="72"/>
      <c r="D3" s="72"/>
      <c r="E3" s="72"/>
      <c r="F3" s="74"/>
      <c r="G3" s="74"/>
      <c r="H3" s="74"/>
      <c r="I3" s="72"/>
      <c r="J3" s="99"/>
      <c r="K3" s="72"/>
    </row>
    <row r="4" spans="1:11" ht="24.75" customHeight="1" x14ac:dyDescent="0.15">
      <c r="A4" s="24" t="s">
        <v>160</v>
      </c>
      <c r="B4" s="24">
        <v>1901</v>
      </c>
      <c r="C4" s="2" t="s">
        <v>161</v>
      </c>
      <c r="D4" s="52" t="s">
        <v>463</v>
      </c>
      <c r="E4" s="191" t="s">
        <v>162</v>
      </c>
      <c r="F4" s="189" t="s">
        <v>471</v>
      </c>
      <c r="G4" s="190"/>
      <c r="H4" s="190"/>
      <c r="I4" s="5" t="s">
        <v>665</v>
      </c>
      <c r="J4" s="23">
        <v>1383</v>
      </c>
      <c r="K4" s="176" t="s">
        <v>8</v>
      </c>
    </row>
    <row r="5" spans="1:11" ht="24.75" customHeight="1" x14ac:dyDescent="0.15">
      <c r="A5" s="24" t="s">
        <v>160</v>
      </c>
      <c r="B5" s="24">
        <v>1902</v>
      </c>
      <c r="C5" s="2" t="s">
        <v>163</v>
      </c>
      <c r="D5" s="53"/>
      <c r="E5" s="192"/>
      <c r="F5" s="179" t="s">
        <v>472</v>
      </c>
      <c r="G5" s="180"/>
      <c r="H5" s="180"/>
      <c r="I5" s="5" t="s">
        <v>666</v>
      </c>
      <c r="J5" s="23">
        <v>2807</v>
      </c>
      <c r="K5" s="177"/>
    </row>
    <row r="6" spans="1:11" ht="24.75" customHeight="1" x14ac:dyDescent="0.15">
      <c r="A6" s="24" t="s">
        <v>160</v>
      </c>
      <c r="B6" s="24">
        <v>1903</v>
      </c>
      <c r="C6" s="6" t="s">
        <v>164</v>
      </c>
      <c r="D6" s="53"/>
      <c r="E6" s="181" t="s">
        <v>165</v>
      </c>
      <c r="F6" s="183" t="s">
        <v>471</v>
      </c>
      <c r="G6" s="184"/>
      <c r="H6" s="184"/>
      <c r="I6" s="13" t="s">
        <v>667</v>
      </c>
      <c r="J6" s="43">
        <v>973</v>
      </c>
      <c r="K6" s="177"/>
    </row>
    <row r="7" spans="1:11" ht="24.75" customHeight="1" x14ac:dyDescent="0.15">
      <c r="A7" s="24" t="s">
        <v>160</v>
      </c>
      <c r="B7" s="24">
        <v>1904</v>
      </c>
      <c r="C7" s="6" t="s">
        <v>166</v>
      </c>
      <c r="D7" s="53"/>
      <c r="E7" s="182"/>
      <c r="F7" s="185" t="s">
        <v>472</v>
      </c>
      <c r="G7" s="186"/>
      <c r="H7" s="186"/>
      <c r="I7" s="13" t="s">
        <v>668</v>
      </c>
      <c r="J7" s="43">
        <v>1991</v>
      </c>
      <c r="K7" s="177"/>
    </row>
    <row r="8" spans="1:11" ht="24.75" customHeight="1" x14ac:dyDescent="0.15">
      <c r="A8" s="24" t="s">
        <v>160</v>
      </c>
      <c r="B8" s="24">
        <v>1905</v>
      </c>
      <c r="C8" s="2" t="s">
        <v>167</v>
      </c>
      <c r="D8" s="53"/>
      <c r="E8" s="187" t="s">
        <v>168</v>
      </c>
      <c r="F8" s="189" t="s">
        <v>471</v>
      </c>
      <c r="G8" s="190"/>
      <c r="H8" s="190"/>
      <c r="I8" s="5" t="s">
        <v>669</v>
      </c>
      <c r="J8" s="23">
        <v>1165</v>
      </c>
      <c r="K8" s="177"/>
    </row>
    <row r="9" spans="1:11" ht="24.75" customHeight="1" x14ac:dyDescent="0.15">
      <c r="A9" s="24" t="s">
        <v>160</v>
      </c>
      <c r="B9" s="24">
        <v>1906</v>
      </c>
      <c r="C9" s="2" t="s">
        <v>169</v>
      </c>
      <c r="D9" s="53"/>
      <c r="E9" s="188"/>
      <c r="F9" s="179" t="s">
        <v>473</v>
      </c>
      <c r="G9" s="180"/>
      <c r="H9" s="180"/>
      <c r="I9" s="5" t="s">
        <v>670</v>
      </c>
      <c r="J9" s="23">
        <v>2373</v>
      </c>
      <c r="K9" s="177"/>
    </row>
    <row r="10" spans="1:11" ht="24.75" customHeight="1" x14ac:dyDescent="0.15">
      <c r="A10" s="24" t="s">
        <v>160</v>
      </c>
      <c r="B10" s="24">
        <v>1907</v>
      </c>
      <c r="C10" s="6" t="s">
        <v>170</v>
      </c>
      <c r="D10" s="53"/>
      <c r="E10" s="199" t="s">
        <v>171</v>
      </c>
      <c r="F10" s="183" t="s">
        <v>471</v>
      </c>
      <c r="G10" s="184"/>
      <c r="H10" s="184"/>
      <c r="I10" s="13" t="s">
        <v>671</v>
      </c>
      <c r="J10" s="43">
        <v>755</v>
      </c>
      <c r="K10" s="177"/>
    </row>
    <row r="11" spans="1:11" ht="24.75" customHeight="1" x14ac:dyDescent="0.15">
      <c r="A11" s="24" t="s">
        <v>160</v>
      </c>
      <c r="B11" s="24">
        <v>1908</v>
      </c>
      <c r="C11" s="6" t="s">
        <v>172</v>
      </c>
      <c r="D11" s="53"/>
      <c r="E11" s="200"/>
      <c r="F11" s="185" t="s">
        <v>472</v>
      </c>
      <c r="G11" s="186"/>
      <c r="H11" s="186"/>
      <c r="I11" s="13" t="s">
        <v>672</v>
      </c>
      <c r="J11" s="43">
        <v>1557</v>
      </c>
      <c r="K11" s="178"/>
    </row>
    <row r="12" spans="1:11" ht="24.75" customHeight="1" x14ac:dyDescent="0.15">
      <c r="A12" s="24" t="s">
        <v>160</v>
      </c>
      <c r="B12" s="24">
        <v>1909</v>
      </c>
      <c r="C12" s="2" t="s">
        <v>173</v>
      </c>
      <c r="D12" s="53"/>
      <c r="E12" s="191" t="s">
        <v>162</v>
      </c>
      <c r="F12" s="179" t="s">
        <v>471</v>
      </c>
      <c r="G12" s="180"/>
      <c r="H12" s="180"/>
      <c r="I12" s="5" t="str">
        <f t="shared" ref="I12:I19" si="0">J12&amp;"単位"</f>
        <v>317単位</v>
      </c>
      <c r="J12" s="23">
        <v>317</v>
      </c>
      <c r="K12" s="69" t="s">
        <v>174</v>
      </c>
    </row>
    <row r="13" spans="1:11" ht="24.75" customHeight="1" x14ac:dyDescent="0.15">
      <c r="A13" s="24" t="s">
        <v>160</v>
      </c>
      <c r="B13" s="24">
        <v>1910</v>
      </c>
      <c r="C13" s="2" t="s">
        <v>175</v>
      </c>
      <c r="D13" s="53"/>
      <c r="E13" s="192"/>
      <c r="F13" s="203" t="s">
        <v>472</v>
      </c>
      <c r="G13" s="204"/>
      <c r="H13" s="204"/>
      <c r="I13" s="5" t="str">
        <f t="shared" si="0"/>
        <v>323単位</v>
      </c>
      <c r="J13" s="23">
        <v>323</v>
      </c>
      <c r="K13" s="69"/>
    </row>
    <row r="14" spans="1:11" ht="24.75" customHeight="1" x14ac:dyDescent="0.15">
      <c r="A14" s="24" t="s">
        <v>160</v>
      </c>
      <c r="B14" s="24">
        <v>1911</v>
      </c>
      <c r="C14" s="6" t="s">
        <v>176</v>
      </c>
      <c r="D14" s="53"/>
      <c r="E14" s="181" t="s">
        <v>165</v>
      </c>
      <c r="F14" s="185" t="s">
        <v>471</v>
      </c>
      <c r="G14" s="186"/>
      <c r="H14" s="186"/>
      <c r="I14" s="13" t="str">
        <f t="shared" si="0"/>
        <v>223単位</v>
      </c>
      <c r="J14" s="43">
        <v>223</v>
      </c>
      <c r="K14" s="69"/>
    </row>
    <row r="15" spans="1:11" ht="24.75" customHeight="1" x14ac:dyDescent="0.15">
      <c r="A15" s="24" t="s">
        <v>160</v>
      </c>
      <c r="B15" s="24">
        <v>1912</v>
      </c>
      <c r="C15" s="6" t="s">
        <v>177</v>
      </c>
      <c r="D15" s="53"/>
      <c r="E15" s="182"/>
      <c r="F15" s="201" t="s">
        <v>472</v>
      </c>
      <c r="G15" s="202"/>
      <c r="H15" s="202"/>
      <c r="I15" s="13" t="str">
        <f t="shared" si="0"/>
        <v>229単位</v>
      </c>
      <c r="J15" s="43">
        <v>229</v>
      </c>
      <c r="K15" s="69"/>
    </row>
    <row r="16" spans="1:11" ht="24.75" customHeight="1" x14ac:dyDescent="0.15">
      <c r="A16" s="24" t="s">
        <v>160</v>
      </c>
      <c r="B16" s="24">
        <v>1913</v>
      </c>
      <c r="C16" s="2" t="s">
        <v>178</v>
      </c>
      <c r="D16" s="53"/>
      <c r="E16" s="187" t="s">
        <v>168</v>
      </c>
      <c r="F16" s="179" t="s">
        <v>471</v>
      </c>
      <c r="G16" s="180"/>
      <c r="H16" s="180"/>
      <c r="I16" s="5" t="str">
        <f t="shared" si="0"/>
        <v>267単位</v>
      </c>
      <c r="J16" s="23">
        <v>267</v>
      </c>
      <c r="K16" s="69"/>
    </row>
    <row r="17" spans="1:11" ht="24.75" customHeight="1" x14ac:dyDescent="0.15">
      <c r="A17" s="24" t="s">
        <v>160</v>
      </c>
      <c r="B17" s="24">
        <v>1914</v>
      </c>
      <c r="C17" s="2" t="s">
        <v>179</v>
      </c>
      <c r="D17" s="53"/>
      <c r="E17" s="188"/>
      <c r="F17" s="203" t="s">
        <v>472</v>
      </c>
      <c r="G17" s="204"/>
      <c r="H17" s="204"/>
      <c r="I17" s="5" t="str">
        <f t="shared" si="0"/>
        <v>273単位</v>
      </c>
      <c r="J17" s="23">
        <v>273</v>
      </c>
      <c r="K17" s="69"/>
    </row>
    <row r="18" spans="1:11" ht="24.75" customHeight="1" x14ac:dyDescent="0.15">
      <c r="A18" s="24" t="s">
        <v>160</v>
      </c>
      <c r="B18" s="24">
        <v>1915</v>
      </c>
      <c r="C18" s="6" t="s">
        <v>180</v>
      </c>
      <c r="D18" s="53"/>
      <c r="E18" s="199" t="s">
        <v>171</v>
      </c>
      <c r="F18" s="185" t="s">
        <v>471</v>
      </c>
      <c r="G18" s="186"/>
      <c r="H18" s="186"/>
      <c r="I18" s="13" t="str">
        <f t="shared" si="0"/>
        <v>173単位</v>
      </c>
      <c r="J18" s="43">
        <v>173</v>
      </c>
      <c r="K18" s="69"/>
    </row>
    <row r="19" spans="1:11" ht="24.75" customHeight="1" x14ac:dyDescent="0.15">
      <c r="A19" s="24" t="s">
        <v>160</v>
      </c>
      <c r="B19" s="24">
        <v>1916</v>
      </c>
      <c r="C19" s="6" t="s">
        <v>181</v>
      </c>
      <c r="D19" s="93"/>
      <c r="E19" s="200"/>
      <c r="F19" s="201" t="s">
        <v>472</v>
      </c>
      <c r="G19" s="202"/>
      <c r="H19" s="202"/>
      <c r="I19" s="13" t="str">
        <f t="shared" si="0"/>
        <v>179単位</v>
      </c>
      <c r="J19" s="43">
        <v>179</v>
      </c>
      <c r="K19" s="69"/>
    </row>
    <row r="20" spans="1:11" ht="24" customHeight="1" x14ac:dyDescent="0.2">
      <c r="A20" s="198" t="s">
        <v>182</v>
      </c>
      <c r="B20" s="198"/>
      <c r="C20" s="198"/>
      <c r="D20" s="198"/>
      <c r="E20" s="198"/>
      <c r="F20" s="198"/>
      <c r="G20" s="198"/>
      <c r="H20" s="198"/>
      <c r="I20" s="198"/>
      <c r="J20" s="198"/>
      <c r="K20" s="198"/>
    </row>
    <row r="21" spans="1:11" ht="15.75" customHeight="1" x14ac:dyDescent="0.15">
      <c r="A21" s="71" t="s">
        <v>28</v>
      </c>
      <c r="B21" s="71"/>
      <c r="C21" s="72" t="s">
        <v>1</v>
      </c>
      <c r="D21" s="72" t="s">
        <v>2</v>
      </c>
      <c r="E21" s="72"/>
      <c r="F21" s="72"/>
      <c r="G21" s="72"/>
      <c r="H21" s="72"/>
      <c r="I21" s="72"/>
      <c r="J21" s="99" t="s">
        <v>3</v>
      </c>
      <c r="K21" s="72" t="s">
        <v>4</v>
      </c>
    </row>
    <row r="22" spans="1:11" ht="16.5" customHeight="1" x14ac:dyDescent="0.15">
      <c r="A22" s="24" t="s">
        <v>5</v>
      </c>
      <c r="B22" s="24" t="s">
        <v>6</v>
      </c>
      <c r="C22" s="72"/>
      <c r="D22" s="72"/>
      <c r="E22" s="72"/>
      <c r="F22" s="72"/>
      <c r="G22" s="72"/>
      <c r="H22" s="72"/>
      <c r="I22" s="72"/>
      <c r="J22" s="99"/>
      <c r="K22" s="72"/>
    </row>
    <row r="23" spans="1:11" ht="24.75" customHeight="1" x14ac:dyDescent="0.15">
      <c r="A23" s="24" t="s">
        <v>160</v>
      </c>
      <c r="B23" s="24">
        <v>1917</v>
      </c>
      <c r="C23" s="2" t="s">
        <v>183</v>
      </c>
      <c r="D23" s="52" t="s">
        <v>464</v>
      </c>
      <c r="E23" s="207" t="s">
        <v>162</v>
      </c>
      <c r="F23" s="205" t="s">
        <v>471</v>
      </c>
      <c r="G23" s="189"/>
      <c r="H23" s="5" t="str">
        <f t="shared" ref="H23:H38" si="1">I4</f>
        <v>1,383単位</v>
      </c>
      <c r="I23" s="125" t="s">
        <v>184</v>
      </c>
      <c r="J23" s="23">
        <f t="shared" ref="J23:J38" si="2">ROUND(J4*0.7,0)</f>
        <v>968</v>
      </c>
      <c r="K23" s="176" t="s">
        <v>8</v>
      </c>
    </row>
    <row r="24" spans="1:11" ht="24.75" customHeight="1" x14ac:dyDescent="0.15">
      <c r="A24" s="24" t="s">
        <v>160</v>
      </c>
      <c r="B24" s="24">
        <v>1918</v>
      </c>
      <c r="C24" s="2" t="s">
        <v>185</v>
      </c>
      <c r="D24" s="53"/>
      <c r="E24" s="207"/>
      <c r="F24" s="193" t="s">
        <v>472</v>
      </c>
      <c r="G24" s="179"/>
      <c r="H24" s="5" t="str">
        <f t="shared" si="1"/>
        <v>2,807単位</v>
      </c>
      <c r="I24" s="126"/>
      <c r="J24" s="23">
        <f t="shared" si="2"/>
        <v>1965</v>
      </c>
      <c r="K24" s="177"/>
    </row>
    <row r="25" spans="1:11" ht="24.75" customHeight="1" x14ac:dyDescent="0.15">
      <c r="A25" s="24" t="s">
        <v>160</v>
      </c>
      <c r="B25" s="24">
        <v>1919</v>
      </c>
      <c r="C25" s="6" t="s">
        <v>186</v>
      </c>
      <c r="D25" s="53"/>
      <c r="E25" s="194" t="s">
        <v>165</v>
      </c>
      <c r="F25" s="195" t="s">
        <v>471</v>
      </c>
      <c r="G25" s="183"/>
      <c r="H25" s="13" t="str">
        <f t="shared" si="1"/>
        <v>973単位</v>
      </c>
      <c r="I25" s="126"/>
      <c r="J25" s="43">
        <f t="shared" si="2"/>
        <v>681</v>
      </c>
      <c r="K25" s="177"/>
    </row>
    <row r="26" spans="1:11" ht="24.75" customHeight="1" x14ac:dyDescent="0.15">
      <c r="A26" s="24" t="s">
        <v>160</v>
      </c>
      <c r="B26" s="24">
        <v>1920</v>
      </c>
      <c r="C26" s="6" t="s">
        <v>187</v>
      </c>
      <c r="D26" s="53"/>
      <c r="E26" s="194"/>
      <c r="F26" s="196" t="s">
        <v>472</v>
      </c>
      <c r="G26" s="185"/>
      <c r="H26" s="13" t="str">
        <f t="shared" si="1"/>
        <v>1,991単位</v>
      </c>
      <c r="I26" s="126"/>
      <c r="J26" s="43">
        <f t="shared" si="2"/>
        <v>1394</v>
      </c>
      <c r="K26" s="177"/>
    </row>
    <row r="27" spans="1:11" ht="24.75" customHeight="1" x14ac:dyDescent="0.15">
      <c r="A27" s="24" t="s">
        <v>160</v>
      </c>
      <c r="B27" s="24">
        <v>1921</v>
      </c>
      <c r="C27" s="2" t="s">
        <v>188</v>
      </c>
      <c r="D27" s="53"/>
      <c r="E27" s="197" t="s">
        <v>168</v>
      </c>
      <c r="F27" s="205" t="s">
        <v>471</v>
      </c>
      <c r="G27" s="189"/>
      <c r="H27" s="5" t="str">
        <f t="shared" si="1"/>
        <v>1,165単位</v>
      </c>
      <c r="I27" s="126"/>
      <c r="J27" s="23">
        <f t="shared" si="2"/>
        <v>816</v>
      </c>
      <c r="K27" s="177"/>
    </row>
    <row r="28" spans="1:11" ht="24.75" customHeight="1" x14ac:dyDescent="0.15">
      <c r="A28" s="24" t="s">
        <v>160</v>
      </c>
      <c r="B28" s="24">
        <v>1922</v>
      </c>
      <c r="C28" s="2" t="s">
        <v>189</v>
      </c>
      <c r="D28" s="53"/>
      <c r="E28" s="197"/>
      <c r="F28" s="193" t="s">
        <v>472</v>
      </c>
      <c r="G28" s="179"/>
      <c r="H28" s="5" t="str">
        <f t="shared" si="1"/>
        <v>2,373単位</v>
      </c>
      <c r="I28" s="126"/>
      <c r="J28" s="23">
        <f t="shared" si="2"/>
        <v>1661</v>
      </c>
      <c r="K28" s="177"/>
    </row>
    <row r="29" spans="1:11" ht="24.75" customHeight="1" x14ac:dyDescent="0.15">
      <c r="A29" s="24" t="s">
        <v>160</v>
      </c>
      <c r="B29" s="24">
        <v>1923</v>
      </c>
      <c r="C29" s="6" t="s">
        <v>190</v>
      </c>
      <c r="D29" s="53"/>
      <c r="E29" s="206" t="s">
        <v>171</v>
      </c>
      <c r="F29" s="195" t="s">
        <v>471</v>
      </c>
      <c r="G29" s="183"/>
      <c r="H29" s="13" t="str">
        <f t="shared" si="1"/>
        <v>755単位</v>
      </c>
      <c r="I29" s="126"/>
      <c r="J29" s="43">
        <f t="shared" si="2"/>
        <v>529</v>
      </c>
      <c r="K29" s="177"/>
    </row>
    <row r="30" spans="1:11" ht="24.75" customHeight="1" x14ac:dyDescent="0.15">
      <c r="A30" s="24" t="s">
        <v>160</v>
      </c>
      <c r="B30" s="24">
        <v>1924</v>
      </c>
      <c r="C30" s="6" t="s">
        <v>191</v>
      </c>
      <c r="D30" s="53"/>
      <c r="E30" s="206"/>
      <c r="F30" s="196" t="s">
        <v>472</v>
      </c>
      <c r="G30" s="185"/>
      <c r="H30" s="13" t="str">
        <f t="shared" si="1"/>
        <v>1,557単位</v>
      </c>
      <c r="I30" s="126"/>
      <c r="J30" s="43">
        <f t="shared" si="2"/>
        <v>1090</v>
      </c>
      <c r="K30" s="178"/>
    </row>
    <row r="31" spans="1:11" ht="24.75" customHeight="1" x14ac:dyDescent="0.15">
      <c r="A31" s="24" t="s">
        <v>160</v>
      </c>
      <c r="B31" s="24">
        <v>1925</v>
      </c>
      <c r="C31" s="2" t="s">
        <v>192</v>
      </c>
      <c r="D31" s="53"/>
      <c r="E31" s="207" t="s">
        <v>162</v>
      </c>
      <c r="F31" s="193" t="s">
        <v>471</v>
      </c>
      <c r="G31" s="179"/>
      <c r="H31" s="5" t="str">
        <f t="shared" si="1"/>
        <v>317単位</v>
      </c>
      <c r="I31" s="126"/>
      <c r="J31" s="23">
        <f t="shared" si="2"/>
        <v>222</v>
      </c>
      <c r="K31" s="176" t="s">
        <v>174</v>
      </c>
    </row>
    <row r="32" spans="1:11" ht="24.75" customHeight="1" x14ac:dyDescent="0.15">
      <c r="A32" s="24" t="s">
        <v>160</v>
      </c>
      <c r="B32" s="24">
        <v>1926</v>
      </c>
      <c r="C32" s="2" t="s">
        <v>193</v>
      </c>
      <c r="D32" s="53"/>
      <c r="E32" s="207"/>
      <c r="F32" s="114" t="s">
        <v>472</v>
      </c>
      <c r="G32" s="203"/>
      <c r="H32" s="5" t="str">
        <f t="shared" si="1"/>
        <v>323単位</v>
      </c>
      <c r="I32" s="126"/>
      <c r="J32" s="23">
        <f t="shared" si="2"/>
        <v>226</v>
      </c>
      <c r="K32" s="177"/>
    </row>
    <row r="33" spans="1:11" ht="24.75" customHeight="1" x14ac:dyDescent="0.15">
      <c r="A33" s="24" t="s">
        <v>160</v>
      </c>
      <c r="B33" s="24">
        <v>1927</v>
      </c>
      <c r="C33" s="6" t="s">
        <v>194</v>
      </c>
      <c r="D33" s="53"/>
      <c r="E33" s="194" t="s">
        <v>165</v>
      </c>
      <c r="F33" s="196" t="s">
        <v>471</v>
      </c>
      <c r="G33" s="185"/>
      <c r="H33" s="13" t="str">
        <f t="shared" si="1"/>
        <v>223単位</v>
      </c>
      <c r="I33" s="126"/>
      <c r="J33" s="43">
        <f t="shared" si="2"/>
        <v>156</v>
      </c>
      <c r="K33" s="177"/>
    </row>
    <row r="34" spans="1:11" ht="24.75" customHeight="1" x14ac:dyDescent="0.15">
      <c r="A34" s="24" t="s">
        <v>160</v>
      </c>
      <c r="B34" s="24">
        <v>1928</v>
      </c>
      <c r="C34" s="6" t="s">
        <v>195</v>
      </c>
      <c r="D34" s="53"/>
      <c r="E34" s="194"/>
      <c r="F34" s="208" t="s">
        <v>472</v>
      </c>
      <c r="G34" s="201"/>
      <c r="H34" s="13" t="str">
        <f t="shared" si="1"/>
        <v>229単位</v>
      </c>
      <c r="I34" s="126"/>
      <c r="J34" s="43">
        <f t="shared" si="2"/>
        <v>160</v>
      </c>
      <c r="K34" s="177"/>
    </row>
    <row r="35" spans="1:11" ht="24.75" customHeight="1" x14ac:dyDescent="0.15">
      <c r="A35" s="24" t="s">
        <v>160</v>
      </c>
      <c r="B35" s="24">
        <v>1929</v>
      </c>
      <c r="C35" s="2" t="s">
        <v>196</v>
      </c>
      <c r="D35" s="53"/>
      <c r="E35" s="197" t="s">
        <v>168</v>
      </c>
      <c r="F35" s="193" t="s">
        <v>471</v>
      </c>
      <c r="G35" s="179"/>
      <c r="H35" s="5" t="str">
        <f t="shared" si="1"/>
        <v>267単位</v>
      </c>
      <c r="I35" s="126"/>
      <c r="J35" s="23">
        <f t="shared" si="2"/>
        <v>187</v>
      </c>
      <c r="K35" s="177"/>
    </row>
    <row r="36" spans="1:11" ht="24.75" customHeight="1" x14ac:dyDescent="0.15">
      <c r="A36" s="24" t="s">
        <v>160</v>
      </c>
      <c r="B36" s="24">
        <v>1930</v>
      </c>
      <c r="C36" s="2" t="s">
        <v>197</v>
      </c>
      <c r="D36" s="53"/>
      <c r="E36" s="197"/>
      <c r="F36" s="114" t="s">
        <v>472</v>
      </c>
      <c r="G36" s="203"/>
      <c r="H36" s="5" t="str">
        <f t="shared" si="1"/>
        <v>273単位</v>
      </c>
      <c r="I36" s="126"/>
      <c r="J36" s="23">
        <f t="shared" si="2"/>
        <v>191</v>
      </c>
      <c r="K36" s="177"/>
    </row>
    <row r="37" spans="1:11" ht="24.75" customHeight="1" x14ac:dyDescent="0.15">
      <c r="A37" s="24" t="s">
        <v>160</v>
      </c>
      <c r="B37" s="24">
        <v>1931</v>
      </c>
      <c r="C37" s="6" t="s">
        <v>198</v>
      </c>
      <c r="D37" s="53"/>
      <c r="E37" s="206" t="s">
        <v>171</v>
      </c>
      <c r="F37" s="196" t="s">
        <v>471</v>
      </c>
      <c r="G37" s="185"/>
      <c r="H37" s="13" t="str">
        <f t="shared" si="1"/>
        <v>173単位</v>
      </c>
      <c r="I37" s="126"/>
      <c r="J37" s="43">
        <f t="shared" si="2"/>
        <v>121</v>
      </c>
      <c r="K37" s="177"/>
    </row>
    <row r="38" spans="1:11" ht="24.75" customHeight="1" x14ac:dyDescent="0.15">
      <c r="A38" s="24" t="s">
        <v>160</v>
      </c>
      <c r="B38" s="24">
        <v>1932</v>
      </c>
      <c r="C38" s="6" t="s">
        <v>199</v>
      </c>
      <c r="D38" s="93"/>
      <c r="E38" s="206"/>
      <c r="F38" s="208" t="s">
        <v>472</v>
      </c>
      <c r="G38" s="201"/>
      <c r="H38" s="13" t="str">
        <f t="shared" si="1"/>
        <v>179単位</v>
      </c>
      <c r="I38" s="127"/>
      <c r="J38" s="43">
        <f t="shared" si="2"/>
        <v>125</v>
      </c>
      <c r="K38" s="178"/>
    </row>
    <row r="39" spans="1:11" ht="24.75" customHeight="1" x14ac:dyDescent="0.15">
      <c r="A39" s="51" t="s">
        <v>160</v>
      </c>
      <c r="B39" s="51">
        <v>1933</v>
      </c>
      <c r="C39" s="2" t="s">
        <v>200</v>
      </c>
      <c r="D39" s="61" t="s">
        <v>622</v>
      </c>
      <c r="E39" s="61"/>
      <c r="F39" s="139" t="s">
        <v>144</v>
      </c>
      <c r="G39" s="139"/>
      <c r="H39" s="139"/>
      <c r="I39" s="44" t="s">
        <v>201</v>
      </c>
      <c r="J39" s="23">
        <f>ROUND((J23+J24+J25+J26+J27+J28+J29+J30)/8*59/1000,0)</f>
        <v>67</v>
      </c>
      <c r="K39" s="176" t="s">
        <v>202</v>
      </c>
    </row>
    <row r="40" spans="1:11" ht="24.75" customHeight="1" x14ac:dyDescent="0.15">
      <c r="A40" s="51" t="s">
        <v>160</v>
      </c>
      <c r="B40" s="51">
        <v>1934</v>
      </c>
      <c r="C40" s="2" t="s">
        <v>203</v>
      </c>
      <c r="D40" s="61"/>
      <c r="E40" s="61"/>
      <c r="F40" s="140" t="s">
        <v>147</v>
      </c>
      <c r="G40" s="140"/>
      <c r="H40" s="140"/>
      <c r="I40" s="44" t="s">
        <v>204</v>
      </c>
      <c r="J40" s="23">
        <f>ROUND((J23+J24+J25+J26+J27+J28+J29+J30)/8*43/1000,0)</f>
        <v>49</v>
      </c>
      <c r="K40" s="177"/>
    </row>
    <row r="41" spans="1:11" ht="24.75" customHeight="1" x14ac:dyDescent="0.15">
      <c r="A41" s="51" t="s">
        <v>160</v>
      </c>
      <c r="B41" s="51">
        <v>1935</v>
      </c>
      <c r="C41" s="2" t="s">
        <v>205</v>
      </c>
      <c r="D41" s="61"/>
      <c r="E41" s="61"/>
      <c r="F41" s="141" t="s">
        <v>206</v>
      </c>
      <c r="G41" s="141"/>
      <c r="H41" s="141"/>
      <c r="I41" s="44" t="s">
        <v>207</v>
      </c>
      <c r="J41" s="23">
        <f>ROUND((J23+J24+J25+J26+J27+J28+J29+J30)/8*23/1000,0)</f>
        <v>26</v>
      </c>
      <c r="K41" s="177"/>
    </row>
    <row r="42" spans="1:11" ht="24.75" customHeight="1" x14ac:dyDescent="0.15">
      <c r="A42" s="51" t="s">
        <v>160</v>
      </c>
      <c r="B42" s="51">
        <v>1936</v>
      </c>
      <c r="C42" s="2" t="s">
        <v>208</v>
      </c>
      <c r="D42" s="61"/>
      <c r="E42" s="61"/>
      <c r="F42" s="141" t="s">
        <v>209</v>
      </c>
      <c r="G42" s="141"/>
      <c r="H42" s="141"/>
      <c r="I42" s="45" t="s">
        <v>210</v>
      </c>
      <c r="J42" s="23">
        <f>ROUND(J41*0.9,0)</f>
        <v>23</v>
      </c>
      <c r="K42" s="177"/>
    </row>
    <row r="43" spans="1:11" ht="24.75" customHeight="1" x14ac:dyDescent="0.15">
      <c r="A43" s="51" t="s">
        <v>160</v>
      </c>
      <c r="B43" s="51">
        <v>1937</v>
      </c>
      <c r="C43" s="2" t="s">
        <v>211</v>
      </c>
      <c r="D43" s="61"/>
      <c r="E43" s="61"/>
      <c r="F43" s="141" t="s">
        <v>212</v>
      </c>
      <c r="G43" s="141"/>
      <c r="H43" s="141"/>
      <c r="I43" s="45" t="s">
        <v>213</v>
      </c>
      <c r="J43" s="23">
        <f>ROUND(J41*0.8,0)</f>
        <v>21</v>
      </c>
      <c r="K43" s="177"/>
    </row>
    <row r="44" spans="1:11" ht="24.75" customHeight="1" x14ac:dyDescent="0.15">
      <c r="A44" s="51" t="s">
        <v>160</v>
      </c>
      <c r="B44" s="51">
        <v>1979</v>
      </c>
      <c r="C44" s="2" t="s">
        <v>704</v>
      </c>
      <c r="D44" s="108" t="s">
        <v>706</v>
      </c>
      <c r="E44" s="135"/>
      <c r="F44" s="139" t="s">
        <v>652</v>
      </c>
      <c r="G44" s="139"/>
      <c r="H44" s="139"/>
      <c r="I44" s="44" t="s">
        <v>658</v>
      </c>
      <c r="J44" s="23">
        <f>ROUND(SUM(J23:J30)/8*12/1000,0)</f>
        <v>14</v>
      </c>
      <c r="K44" s="177"/>
    </row>
    <row r="45" spans="1:11" ht="24.75" customHeight="1" x14ac:dyDescent="0.15">
      <c r="A45" s="51" t="s">
        <v>160</v>
      </c>
      <c r="B45" s="51">
        <v>1980</v>
      </c>
      <c r="C45" s="2" t="s">
        <v>705</v>
      </c>
      <c r="D45" s="110"/>
      <c r="E45" s="138"/>
      <c r="F45" s="140" t="s">
        <v>653</v>
      </c>
      <c r="G45" s="140"/>
      <c r="H45" s="140"/>
      <c r="I45" s="44" t="s">
        <v>659</v>
      </c>
      <c r="J45" s="23">
        <f>ROUND(SUM(J23:J30)/8*10/1000,0)</f>
        <v>11</v>
      </c>
      <c r="K45" s="178"/>
    </row>
    <row r="46" spans="1:11" ht="24" customHeight="1" x14ac:dyDescent="0.2">
      <c r="A46" s="198" t="s">
        <v>214</v>
      </c>
      <c r="B46" s="198"/>
      <c r="C46" s="198"/>
      <c r="D46" s="198"/>
      <c r="E46" s="198"/>
      <c r="F46" s="198"/>
      <c r="G46" s="198"/>
      <c r="H46" s="198"/>
      <c r="I46" s="198"/>
      <c r="J46" s="198"/>
      <c r="K46" s="198"/>
    </row>
    <row r="47" spans="1:11" ht="15.75" customHeight="1" x14ac:dyDescent="0.15">
      <c r="A47" s="71" t="s">
        <v>28</v>
      </c>
      <c r="B47" s="71"/>
      <c r="C47" s="72" t="s">
        <v>1</v>
      </c>
      <c r="D47" s="72" t="s">
        <v>2</v>
      </c>
      <c r="E47" s="72"/>
      <c r="F47" s="72"/>
      <c r="G47" s="72"/>
      <c r="H47" s="72"/>
      <c r="I47" s="72"/>
      <c r="J47" s="99" t="s">
        <v>3</v>
      </c>
      <c r="K47" s="72" t="s">
        <v>4</v>
      </c>
    </row>
    <row r="48" spans="1:11" ht="16.5" customHeight="1" x14ac:dyDescent="0.15">
      <c r="A48" s="24" t="s">
        <v>5</v>
      </c>
      <c r="B48" s="24" t="s">
        <v>6</v>
      </c>
      <c r="C48" s="72"/>
      <c r="D48" s="72"/>
      <c r="E48" s="72"/>
      <c r="F48" s="74"/>
      <c r="G48" s="74"/>
      <c r="H48" s="74"/>
      <c r="I48" s="72"/>
      <c r="J48" s="99"/>
      <c r="K48" s="72"/>
    </row>
    <row r="49" spans="1:11" ht="24.75" customHeight="1" x14ac:dyDescent="0.15">
      <c r="A49" s="24" t="s">
        <v>160</v>
      </c>
      <c r="B49" s="24">
        <v>1938</v>
      </c>
      <c r="C49" s="2" t="s">
        <v>215</v>
      </c>
      <c r="D49" s="61" t="s">
        <v>465</v>
      </c>
      <c r="E49" s="210" t="s">
        <v>162</v>
      </c>
      <c r="F49" s="205" t="s">
        <v>471</v>
      </c>
      <c r="G49" s="205"/>
      <c r="H49" s="205"/>
      <c r="I49" s="46" t="str">
        <f>J49&amp;"単位"</f>
        <v>45単位</v>
      </c>
      <c r="J49" s="23">
        <f t="shared" ref="J49:J56" si="3">ROUND(J4/30.4,0)</f>
        <v>45</v>
      </c>
      <c r="K49" s="69" t="s">
        <v>11</v>
      </c>
    </row>
    <row r="50" spans="1:11" ht="24.75" customHeight="1" x14ac:dyDescent="0.15">
      <c r="A50" s="24" t="s">
        <v>160</v>
      </c>
      <c r="B50" s="24">
        <v>1939</v>
      </c>
      <c r="C50" s="2" t="s">
        <v>216</v>
      </c>
      <c r="D50" s="61"/>
      <c r="E50" s="210"/>
      <c r="F50" s="193" t="s">
        <v>472</v>
      </c>
      <c r="G50" s="193"/>
      <c r="H50" s="193"/>
      <c r="I50" s="46" t="str">
        <f t="shared" ref="I50:I56" si="4">J50&amp;"単位"</f>
        <v>92単位</v>
      </c>
      <c r="J50" s="23">
        <f t="shared" si="3"/>
        <v>92</v>
      </c>
      <c r="K50" s="69"/>
    </row>
    <row r="51" spans="1:11" ht="24.75" customHeight="1" x14ac:dyDescent="0.15">
      <c r="A51" s="24" t="s">
        <v>160</v>
      </c>
      <c r="B51" s="24">
        <v>1940</v>
      </c>
      <c r="C51" s="6" t="s">
        <v>217</v>
      </c>
      <c r="D51" s="61"/>
      <c r="E51" s="211" t="s">
        <v>165</v>
      </c>
      <c r="F51" s="195" t="s">
        <v>471</v>
      </c>
      <c r="G51" s="195"/>
      <c r="H51" s="195"/>
      <c r="I51" s="47" t="str">
        <f t="shared" si="4"/>
        <v>32単位</v>
      </c>
      <c r="J51" s="23">
        <f t="shared" si="3"/>
        <v>32</v>
      </c>
      <c r="K51" s="69"/>
    </row>
    <row r="52" spans="1:11" ht="24.75" customHeight="1" x14ac:dyDescent="0.15">
      <c r="A52" s="24" t="s">
        <v>160</v>
      </c>
      <c r="B52" s="24">
        <v>1941</v>
      </c>
      <c r="C52" s="6" t="s">
        <v>218</v>
      </c>
      <c r="D52" s="61"/>
      <c r="E52" s="211"/>
      <c r="F52" s="196" t="s">
        <v>472</v>
      </c>
      <c r="G52" s="196"/>
      <c r="H52" s="196"/>
      <c r="I52" s="47" t="str">
        <f t="shared" si="4"/>
        <v>65単位</v>
      </c>
      <c r="J52" s="23">
        <f t="shared" si="3"/>
        <v>65</v>
      </c>
      <c r="K52" s="69"/>
    </row>
    <row r="53" spans="1:11" ht="24.75" customHeight="1" x14ac:dyDescent="0.15">
      <c r="A53" s="24" t="s">
        <v>160</v>
      </c>
      <c r="B53" s="24">
        <v>1942</v>
      </c>
      <c r="C53" s="2" t="s">
        <v>219</v>
      </c>
      <c r="D53" s="61"/>
      <c r="E53" s="212" t="s">
        <v>168</v>
      </c>
      <c r="F53" s="205" t="s">
        <v>471</v>
      </c>
      <c r="G53" s="205"/>
      <c r="H53" s="205"/>
      <c r="I53" s="46" t="str">
        <f t="shared" si="4"/>
        <v>38単位</v>
      </c>
      <c r="J53" s="23">
        <f t="shared" si="3"/>
        <v>38</v>
      </c>
      <c r="K53" s="69"/>
    </row>
    <row r="54" spans="1:11" ht="24.75" customHeight="1" x14ac:dyDescent="0.15">
      <c r="A54" s="24" t="s">
        <v>160</v>
      </c>
      <c r="B54" s="24">
        <v>1943</v>
      </c>
      <c r="C54" s="2" t="s">
        <v>220</v>
      </c>
      <c r="D54" s="61"/>
      <c r="E54" s="212"/>
      <c r="F54" s="193" t="s">
        <v>472</v>
      </c>
      <c r="G54" s="193"/>
      <c r="H54" s="193"/>
      <c r="I54" s="46" t="str">
        <f t="shared" si="4"/>
        <v>78単位</v>
      </c>
      <c r="J54" s="23">
        <f t="shared" si="3"/>
        <v>78</v>
      </c>
      <c r="K54" s="69"/>
    </row>
    <row r="55" spans="1:11" ht="24.75" customHeight="1" x14ac:dyDescent="0.15">
      <c r="A55" s="24" t="s">
        <v>160</v>
      </c>
      <c r="B55" s="24">
        <v>1944</v>
      </c>
      <c r="C55" s="6" t="s">
        <v>221</v>
      </c>
      <c r="D55" s="61"/>
      <c r="E55" s="209" t="s">
        <v>171</v>
      </c>
      <c r="F55" s="195" t="s">
        <v>471</v>
      </c>
      <c r="G55" s="195"/>
      <c r="H55" s="195"/>
      <c r="I55" s="47" t="str">
        <f t="shared" si="4"/>
        <v>25単位</v>
      </c>
      <c r="J55" s="23">
        <f t="shared" si="3"/>
        <v>25</v>
      </c>
      <c r="K55" s="69"/>
    </row>
    <row r="56" spans="1:11" ht="24.75" customHeight="1" x14ac:dyDescent="0.15">
      <c r="A56" s="24" t="s">
        <v>160</v>
      </c>
      <c r="B56" s="24">
        <v>1945</v>
      </c>
      <c r="C56" s="6" t="s">
        <v>222</v>
      </c>
      <c r="D56" s="61"/>
      <c r="E56" s="209"/>
      <c r="F56" s="196" t="s">
        <v>472</v>
      </c>
      <c r="G56" s="196"/>
      <c r="H56" s="196"/>
      <c r="I56" s="47" t="str">
        <f t="shared" si="4"/>
        <v>51単位</v>
      </c>
      <c r="J56" s="23">
        <f t="shared" si="3"/>
        <v>51</v>
      </c>
      <c r="K56" s="69"/>
    </row>
    <row r="57" spans="1:11" ht="24.75" customHeight="1" x14ac:dyDescent="0.15">
      <c r="A57" s="24" t="s">
        <v>160</v>
      </c>
      <c r="B57" s="24">
        <v>1946</v>
      </c>
      <c r="C57" s="2" t="s">
        <v>223</v>
      </c>
      <c r="D57" s="61" t="s">
        <v>466</v>
      </c>
      <c r="E57" s="210" t="s">
        <v>162</v>
      </c>
      <c r="F57" s="205" t="s">
        <v>471</v>
      </c>
      <c r="G57" s="205"/>
      <c r="H57" s="46" t="str">
        <f t="shared" ref="H57:H64" si="5">I49</f>
        <v>45単位</v>
      </c>
      <c r="I57" s="131" t="s">
        <v>224</v>
      </c>
      <c r="J57" s="23">
        <f t="shared" ref="J57:J64" si="6">ROUND(J49*0.7,0)</f>
        <v>32</v>
      </c>
      <c r="K57" s="69"/>
    </row>
    <row r="58" spans="1:11" ht="24.75" customHeight="1" x14ac:dyDescent="0.15">
      <c r="A58" s="24" t="s">
        <v>160</v>
      </c>
      <c r="B58" s="24">
        <v>1947</v>
      </c>
      <c r="C58" s="2" t="s">
        <v>225</v>
      </c>
      <c r="D58" s="61"/>
      <c r="E58" s="210"/>
      <c r="F58" s="193" t="s">
        <v>472</v>
      </c>
      <c r="G58" s="193"/>
      <c r="H58" s="46" t="str">
        <f t="shared" si="5"/>
        <v>92単位</v>
      </c>
      <c r="I58" s="213"/>
      <c r="J58" s="23">
        <f t="shared" si="6"/>
        <v>64</v>
      </c>
      <c r="K58" s="69"/>
    </row>
    <row r="59" spans="1:11" ht="24.75" customHeight="1" x14ac:dyDescent="0.15">
      <c r="A59" s="24" t="s">
        <v>160</v>
      </c>
      <c r="B59" s="24">
        <v>1948</v>
      </c>
      <c r="C59" s="6" t="s">
        <v>226</v>
      </c>
      <c r="D59" s="61"/>
      <c r="E59" s="211" t="s">
        <v>165</v>
      </c>
      <c r="F59" s="195" t="s">
        <v>471</v>
      </c>
      <c r="G59" s="195"/>
      <c r="H59" s="47" t="str">
        <f t="shared" si="5"/>
        <v>32単位</v>
      </c>
      <c r="I59" s="213"/>
      <c r="J59" s="43">
        <f t="shared" si="6"/>
        <v>22</v>
      </c>
      <c r="K59" s="69"/>
    </row>
    <row r="60" spans="1:11" ht="24.75" customHeight="1" x14ac:dyDescent="0.15">
      <c r="A60" s="24" t="s">
        <v>160</v>
      </c>
      <c r="B60" s="24">
        <v>1949</v>
      </c>
      <c r="C60" s="6" t="s">
        <v>227</v>
      </c>
      <c r="D60" s="61"/>
      <c r="E60" s="211"/>
      <c r="F60" s="196" t="s">
        <v>472</v>
      </c>
      <c r="G60" s="196"/>
      <c r="H60" s="47" t="str">
        <f t="shared" si="5"/>
        <v>65単位</v>
      </c>
      <c r="I60" s="213"/>
      <c r="J60" s="43">
        <f t="shared" si="6"/>
        <v>46</v>
      </c>
      <c r="K60" s="69"/>
    </row>
    <row r="61" spans="1:11" ht="24.75" customHeight="1" x14ac:dyDescent="0.15">
      <c r="A61" s="24" t="s">
        <v>160</v>
      </c>
      <c r="B61" s="24">
        <v>1950</v>
      </c>
      <c r="C61" s="2" t="s">
        <v>228</v>
      </c>
      <c r="D61" s="61"/>
      <c r="E61" s="212" t="s">
        <v>168</v>
      </c>
      <c r="F61" s="205" t="s">
        <v>471</v>
      </c>
      <c r="G61" s="205"/>
      <c r="H61" s="46" t="str">
        <f t="shared" si="5"/>
        <v>38単位</v>
      </c>
      <c r="I61" s="213"/>
      <c r="J61" s="23">
        <f t="shared" si="6"/>
        <v>27</v>
      </c>
      <c r="K61" s="69"/>
    </row>
    <row r="62" spans="1:11" ht="24.75" customHeight="1" x14ac:dyDescent="0.15">
      <c r="A62" s="24" t="s">
        <v>160</v>
      </c>
      <c r="B62" s="24">
        <v>1951</v>
      </c>
      <c r="C62" s="2" t="s">
        <v>229</v>
      </c>
      <c r="D62" s="61"/>
      <c r="E62" s="212"/>
      <c r="F62" s="193" t="s">
        <v>472</v>
      </c>
      <c r="G62" s="193"/>
      <c r="H62" s="46" t="str">
        <f t="shared" si="5"/>
        <v>78単位</v>
      </c>
      <c r="I62" s="213"/>
      <c r="J62" s="23">
        <f t="shared" si="6"/>
        <v>55</v>
      </c>
      <c r="K62" s="69"/>
    </row>
    <row r="63" spans="1:11" ht="24.75" customHeight="1" x14ac:dyDescent="0.15">
      <c r="A63" s="24" t="s">
        <v>160</v>
      </c>
      <c r="B63" s="24">
        <v>1952</v>
      </c>
      <c r="C63" s="6" t="s">
        <v>230</v>
      </c>
      <c r="D63" s="61"/>
      <c r="E63" s="209" t="s">
        <v>171</v>
      </c>
      <c r="F63" s="195" t="s">
        <v>471</v>
      </c>
      <c r="G63" s="195"/>
      <c r="H63" s="47" t="str">
        <f t="shared" si="5"/>
        <v>25単位</v>
      </c>
      <c r="I63" s="213"/>
      <c r="J63" s="43">
        <f t="shared" si="6"/>
        <v>18</v>
      </c>
      <c r="K63" s="69"/>
    </row>
    <row r="64" spans="1:11" ht="24.75" customHeight="1" x14ac:dyDescent="0.15">
      <c r="A64" s="24" t="s">
        <v>160</v>
      </c>
      <c r="B64" s="24">
        <v>1953</v>
      </c>
      <c r="C64" s="6" t="s">
        <v>231</v>
      </c>
      <c r="D64" s="61"/>
      <c r="E64" s="209"/>
      <c r="F64" s="196" t="s">
        <v>472</v>
      </c>
      <c r="G64" s="196"/>
      <c r="H64" s="47" t="str">
        <f t="shared" si="5"/>
        <v>51単位</v>
      </c>
      <c r="I64" s="213"/>
      <c r="J64" s="43">
        <f t="shared" si="6"/>
        <v>36</v>
      </c>
      <c r="K64" s="69"/>
    </row>
    <row r="65" spans="1:11" ht="24" customHeight="1" x14ac:dyDescent="0.2">
      <c r="A65" s="198" t="s">
        <v>232</v>
      </c>
      <c r="B65" s="198"/>
      <c r="C65" s="198"/>
      <c r="D65" s="198"/>
      <c r="E65" s="198"/>
      <c r="F65" s="198"/>
      <c r="G65" s="198"/>
      <c r="H65" s="198"/>
      <c r="I65" s="198"/>
      <c r="J65" s="198"/>
      <c r="K65" s="198"/>
    </row>
    <row r="66" spans="1:11" ht="15.75" customHeight="1" x14ac:dyDescent="0.15">
      <c r="A66" s="71" t="s">
        <v>233</v>
      </c>
      <c r="B66" s="71"/>
      <c r="C66" s="72" t="s">
        <v>1</v>
      </c>
      <c r="D66" s="72" t="s">
        <v>2</v>
      </c>
      <c r="E66" s="72"/>
      <c r="F66" s="72"/>
      <c r="G66" s="72"/>
      <c r="H66" s="72"/>
      <c r="I66" s="72"/>
      <c r="J66" s="99" t="s">
        <v>3</v>
      </c>
      <c r="K66" s="72" t="s">
        <v>4</v>
      </c>
    </row>
    <row r="67" spans="1:11" ht="16.5" customHeight="1" x14ac:dyDescent="0.15">
      <c r="A67" s="24" t="s">
        <v>5</v>
      </c>
      <c r="B67" s="24" t="s">
        <v>6</v>
      </c>
      <c r="C67" s="72"/>
      <c r="D67" s="72"/>
      <c r="E67" s="72"/>
      <c r="F67" s="72"/>
      <c r="G67" s="72"/>
      <c r="H67" s="72"/>
      <c r="I67" s="72"/>
      <c r="J67" s="99"/>
      <c r="K67" s="72"/>
    </row>
    <row r="68" spans="1:11" ht="24.75" customHeight="1" x14ac:dyDescent="0.15">
      <c r="A68" s="24" t="s">
        <v>160</v>
      </c>
      <c r="B68" s="24">
        <v>1954</v>
      </c>
      <c r="C68" s="2" t="s">
        <v>234</v>
      </c>
      <c r="D68" s="141" t="s">
        <v>235</v>
      </c>
      <c r="E68" s="141"/>
      <c r="F68" s="141"/>
      <c r="G68" s="141"/>
      <c r="H68" s="141"/>
      <c r="I68" s="37" t="s">
        <v>96</v>
      </c>
      <c r="J68" s="23">
        <v>100</v>
      </c>
      <c r="K68" s="176" t="s">
        <v>236</v>
      </c>
    </row>
    <row r="69" spans="1:11" ht="24.75" customHeight="1" x14ac:dyDescent="0.15">
      <c r="A69" s="24" t="s">
        <v>160</v>
      </c>
      <c r="B69" s="24">
        <v>1955</v>
      </c>
      <c r="C69" s="6" t="s">
        <v>237</v>
      </c>
      <c r="D69" s="214" t="s">
        <v>238</v>
      </c>
      <c r="E69" s="214"/>
      <c r="F69" s="214"/>
      <c r="G69" s="214"/>
      <c r="H69" s="214"/>
      <c r="I69" s="48" t="s">
        <v>239</v>
      </c>
      <c r="J69" s="43">
        <v>225</v>
      </c>
      <c r="K69" s="177"/>
    </row>
    <row r="70" spans="1:11" ht="24.75" customHeight="1" x14ac:dyDescent="0.15">
      <c r="A70" s="24" t="s">
        <v>160</v>
      </c>
      <c r="B70" s="24">
        <v>1956</v>
      </c>
      <c r="C70" s="2" t="s">
        <v>240</v>
      </c>
      <c r="D70" s="141" t="s">
        <v>241</v>
      </c>
      <c r="E70" s="141"/>
      <c r="F70" s="141"/>
      <c r="G70" s="141"/>
      <c r="H70" s="141"/>
      <c r="I70" s="37" t="s">
        <v>242</v>
      </c>
      <c r="J70" s="23">
        <v>150</v>
      </c>
      <c r="K70" s="177"/>
    </row>
    <row r="71" spans="1:11" ht="24.75" customHeight="1" x14ac:dyDescent="0.15">
      <c r="A71" s="24" t="s">
        <v>160</v>
      </c>
      <c r="B71" s="24">
        <v>1957</v>
      </c>
      <c r="C71" s="6" t="s">
        <v>243</v>
      </c>
      <c r="D71" s="214" t="s">
        <v>244</v>
      </c>
      <c r="E71" s="214"/>
      <c r="F71" s="214"/>
      <c r="G71" s="214"/>
      <c r="H71" s="214"/>
      <c r="I71" s="48" t="s">
        <v>245</v>
      </c>
      <c r="J71" s="43">
        <v>150</v>
      </c>
      <c r="K71" s="177"/>
    </row>
    <row r="72" spans="1:11" ht="24.75" customHeight="1" x14ac:dyDescent="0.15">
      <c r="A72" s="24" t="s">
        <v>160</v>
      </c>
      <c r="B72" s="24">
        <v>1958</v>
      </c>
      <c r="C72" s="2" t="s">
        <v>246</v>
      </c>
      <c r="D72" s="61" t="s">
        <v>247</v>
      </c>
      <c r="E72" s="61" t="s">
        <v>108</v>
      </c>
      <c r="F72" s="61"/>
      <c r="G72" s="140" t="s">
        <v>248</v>
      </c>
      <c r="H72" s="140"/>
      <c r="I72" s="46" t="s">
        <v>109</v>
      </c>
      <c r="J72" s="23">
        <v>480</v>
      </c>
      <c r="K72" s="177"/>
    </row>
    <row r="73" spans="1:11" ht="24.75" customHeight="1" x14ac:dyDescent="0.15">
      <c r="A73" s="24" t="s">
        <v>160</v>
      </c>
      <c r="B73" s="24">
        <v>1959</v>
      </c>
      <c r="C73" s="2" t="s">
        <v>249</v>
      </c>
      <c r="D73" s="61"/>
      <c r="E73" s="61"/>
      <c r="F73" s="61"/>
      <c r="G73" s="140" t="s">
        <v>250</v>
      </c>
      <c r="H73" s="140"/>
      <c r="I73" s="46" t="s">
        <v>109</v>
      </c>
      <c r="J73" s="23">
        <v>480</v>
      </c>
      <c r="K73" s="177"/>
    </row>
    <row r="74" spans="1:11" ht="24.75" customHeight="1" x14ac:dyDescent="0.15">
      <c r="A74" s="24" t="s">
        <v>160</v>
      </c>
      <c r="B74" s="24">
        <v>1960</v>
      </c>
      <c r="C74" s="2" t="s">
        <v>251</v>
      </c>
      <c r="D74" s="61"/>
      <c r="E74" s="61"/>
      <c r="F74" s="61"/>
      <c r="G74" s="141" t="s">
        <v>252</v>
      </c>
      <c r="H74" s="141"/>
      <c r="I74" s="37" t="s">
        <v>109</v>
      </c>
      <c r="J74" s="23">
        <v>480</v>
      </c>
      <c r="K74" s="177"/>
    </row>
    <row r="75" spans="1:11" ht="24.75" customHeight="1" x14ac:dyDescent="0.15">
      <c r="A75" s="24" t="s">
        <v>160</v>
      </c>
      <c r="B75" s="24">
        <v>1961</v>
      </c>
      <c r="C75" s="2" t="s">
        <v>253</v>
      </c>
      <c r="D75" s="61"/>
      <c r="E75" s="224" t="s">
        <v>254</v>
      </c>
      <c r="F75" s="224"/>
      <c r="G75" s="139" t="s">
        <v>255</v>
      </c>
      <c r="H75" s="139"/>
      <c r="I75" s="44" t="s">
        <v>117</v>
      </c>
      <c r="J75" s="23">
        <v>700</v>
      </c>
      <c r="K75" s="177"/>
    </row>
    <row r="76" spans="1:11" ht="24.75" customHeight="1" x14ac:dyDescent="0.15">
      <c r="A76" s="24" t="s">
        <v>160</v>
      </c>
      <c r="B76" s="24">
        <v>1962</v>
      </c>
      <c r="C76" s="6" t="s">
        <v>256</v>
      </c>
      <c r="D76" s="214" t="s">
        <v>257</v>
      </c>
      <c r="E76" s="214"/>
      <c r="F76" s="214"/>
      <c r="G76" s="214"/>
      <c r="H76" s="214"/>
      <c r="I76" s="48" t="s">
        <v>120</v>
      </c>
      <c r="J76" s="43">
        <v>120</v>
      </c>
      <c r="K76" s="177"/>
    </row>
    <row r="77" spans="1:11" ht="24.75" customHeight="1" x14ac:dyDescent="0.15">
      <c r="A77" s="24" t="s">
        <v>160</v>
      </c>
      <c r="B77" s="24">
        <v>1963</v>
      </c>
      <c r="C77" s="2" t="s">
        <v>258</v>
      </c>
      <c r="D77" s="61" t="s">
        <v>259</v>
      </c>
      <c r="E77" s="61"/>
      <c r="F77" s="141" t="s">
        <v>260</v>
      </c>
      <c r="G77" s="141"/>
      <c r="H77" s="141"/>
      <c r="I77" s="37" t="s">
        <v>261</v>
      </c>
      <c r="J77" s="23">
        <v>142</v>
      </c>
      <c r="K77" s="177"/>
    </row>
    <row r="78" spans="1:11" ht="24.75" customHeight="1" x14ac:dyDescent="0.15">
      <c r="A78" s="24" t="s">
        <v>160</v>
      </c>
      <c r="B78" s="24">
        <v>1964</v>
      </c>
      <c r="C78" s="2" t="s">
        <v>262</v>
      </c>
      <c r="D78" s="61"/>
      <c r="E78" s="61"/>
      <c r="F78" s="141" t="s">
        <v>263</v>
      </c>
      <c r="G78" s="141"/>
      <c r="H78" s="141"/>
      <c r="I78" s="37" t="s">
        <v>264</v>
      </c>
      <c r="J78" s="23">
        <v>110</v>
      </c>
      <c r="K78" s="177"/>
    </row>
    <row r="79" spans="1:11" ht="24.75" customHeight="1" x14ac:dyDescent="0.15">
      <c r="A79" s="24" t="s">
        <v>160</v>
      </c>
      <c r="B79" s="24">
        <v>1965</v>
      </c>
      <c r="C79" s="6" t="s">
        <v>265</v>
      </c>
      <c r="D79" s="66" t="s">
        <v>266</v>
      </c>
      <c r="E79" s="66"/>
      <c r="F79" s="66" t="s">
        <v>124</v>
      </c>
      <c r="G79" s="214" t="s">
        <v>471</v>
      </c>
      <c r="H79" s="214"/>
      <c r="I79" s="48" t="s">
        <v>125</v>
      </c>
      <c r="J79" s="43">
        <v>72</v>
      </c>
      <c r="K79" s="177"/>
    </row>
    <row r="80" spans="1:11" ht="24.75" customHeight="1" x14ac:dyDescent="0.15">
      <c r="A80" s="24" t="s">
        <v>160</v>
      </c>
      <c r="B80" s="24">
        <v>1966</v>
      </c>
      <c r="C80" s="6" t="s">
        <v>267</v>
      </c>
      <c r="D80" s="66"/>
      <c r="E80" s="66"/>
      <c r="F80" s="66"/>
      <c r="G80" s="214" t="s">
        <v>472</v>
      </c>
      <c r="H80" s="214"/>
      <c r="I80" s="48" t="s">
        <v>128</v>
      </c>
      <c r="J80" s="43">
        <v>144</v>
      </c>
      <c r="K80" s="177"/>
    </row>
    <row r="81" spans="1:11" ht="24.75" customHeight="1" x14ac:dyDescent="0.15">
      <c r="A81" s="24" t="s">
        <v>160</v>
      </c>
      <c r="B81" s="24">
        <v>1967</v>
      </c>
      <c r="C81" s="6" t="s">
        <v>268</v>
      </c>
      <c r="D81" s="66"/>
      <c r="E81" s="66"/>
      <c r="F81" s="66" t="s">
        <v>427</v>
      </c>
      <c r="G81" s="214" t="s">
        <v>471</v>
      </c>
      <c r="H81" s="214"/>
      <c r="I81" s="48" t="s">
        <v>132</v>
      </c>
      <c r="J81" s="43">
        <v>48</v>
      </c>
      <c r="K81" s="177"/>
    </row>
    <row r="82" spans="1:11" ht="24.75" customHeight="1" x14ac:dyDescent="0.15">
      <c r="A82" s="24" t="s">
        <v>160</v>
      </c>
      <c r="B82" s="24">
        <v>1968</v>
      </c>
      <c r="C82" s="6" t="s">
        <v>269</v>
      </c>
      <c r="D82" s="66"/>
      <c r="E82" s="66"/>
      <c r="F82" s="66"/>
      <c r="G82" s="214" t="s">
        <v>472</v>
      </c>
      <c r="H82" s="214"/>
      <c r="I82" s="48" t="s">
        <v>135</v>
      </c>
      <c r="J82" s="43">
        <v>96</v>
      </c>
      <c r="K82" s="177"/>
    </row>
    <row r="83" spans="1:11" ht="24.75" customHeight="1" x14ac:dyDescent="0.15">
      <c r="A83" s="24" t="s">
        <v>160</v>
      </c>
      <c r="B83" s="24">
        <v>1969</v>
      </c>
      <c r="C83" s="6" t="s">
        <v>270</v>
      </c>
      <c r="D83" s="66"/>
      <c r="E83" s="66"/>
      <c r="F83" s="66" t="s">
        <v>428</v>
      </c>
      <c r="G83" s="214" t="s">
        <v>471</v>
      </c>
      <c r="H83" s="214"/>
      <c r="I83" s="48" t="s">
        <v>138</v>
      </c>
      <c r="J83" s="43">
        <v>24</v>
      </c>
      <c r="K83" s="177"/>
    </row>
    <row r="84" spans="1:11" ht="24.75" customHeight="1" x14ac:dyDescent="0.15">
      <c r="A84" s="24" t="s">
        <v>160</v>
      </c>
      <c r="B84" s="24">
        <v>1970</v>
      </c>
      <c r="C84" s="6" t="s">
        <v>271</v>
      </c>
      <c r="D84" s="66"/>
      <c r="E84" s="66"/>
      <c r="F84" s="66"/>
      <c r="G84" s="214" t="s">
        <v>472</v>
      </c>
      <c r="H84" s="214"/>
      <c r="I84" s="48" t="s">
        <v>132</v>
      </c>
      <c r="J84" s="43">
        <v>48</v>
      </c>
      <c r="K84" s="177"/>
    </row>
    <row r="85" spans="1:11" ht="24.75" customHeight="1" x14ac:dyDescent="0.15">
      <c r="A85" s="24" t="s">
        <v>160</v>
      </c>
      <c r="B85" s="24">
        <v>1976</v>
      </c>
      <c r="C85" s="2" t="s">
        <v>598</v>
      </c>
      <c r="D85" s="108" t="s">
        <v>600</v>
      </c>
      <c r="E85" s="135"/>
      <c r="F85" s="215"/>
      <c r="G85" s="216"/>
      <c r="H85" s="217"/>
      <c r="I85" s="37" t="s">
        <v>601</v>
      </c>
      <c r="J85" s="23">
        <v>200</v>
      </c>
      <c r="K85" s="177"/>
    </row>
    <row r="86" spans="1:11" ht="24.75" customHeight="1" x14ac:dyDescent="0.15">
      <c r="A86" s="24" t="s">
        <v>160</v>
      </c>
      <c r="B86" s="24">
        <v>1977</v>
      </c>
      <c r="C86" s="2" t="s">
        <v>599</v>
      </c>
      <c r="D86" s="110"/>
      <c r="E86" s="138"/>
      <c r="F86" s="218" t="s">
        <v>602</v>
      </c>
      <c r="G86" s="219"/>
      <c r="H86" s="220"/>
      <c r="I86" s="37" t="s">
        <v>580</v>
      </c>
      <c r="J86" s="23">
        <v>100</v>
      </c>
      <c r="K86" s="178"/>
    </row>
    <row r="87" spans="1:11" ht="24.75" customHeight="1" x14ac:dyDescent="0.15">
      <c r="A87" s="24" t="s">
        <v>160</v>
      </c>
      <c r="B87" s="24">
        <v>1978</v>
      </c>
      <c r="C87" s="6" t="s">
        <v>603</v>
      </c>
      <c r="D87" s="221" t="s">
        <v>616</v>
      </c>
      <c r="E87" s="222"/>
      <c r="F87" s="222"/>
      <c r="G87" s="222"/>
      <c r="H87" s="223"/>
      <c r="I87" s="48" t="s">
        <v>608</v>
      </c>
      <c r="J87" s="43">
        <v>5</v>
      </c>
      <c r="K87" s="34" t="s">
        <v>14</v>
      </c>
    </row>
    <row r="88" spans="1:11" ht="24.75" customHeight="1" x14ac:dyDescent="0.15">
      <c r="A88" s="24" t="s">
        <v>160</v>
      </c>
      <c r="B88" s="24">
        <v>1971</v>
      </c>
      <c r="C88" s="2" t="s">
        <v>272</v>
      </c>
      <c r="D88" s="61" t="s">
        <v>604</v>
      </c>
      <c r="E88" s="61"/>
      <c r="F88" s="139" t="s">
        <v>273</v>
      </c>
      <c r="G88" s="139"/>
      <c r="H88" s="139"/>
      <c r="I88" s="44" t="s">
        <v>201</v>
      </c>
      <c r="J88" s="23">
        <f>ROUND(SUM(J4:J11)/8*59/1000,0)</f>
        <v>96</v>
      </c>
      <c r="K88" s="176" t="s">
        <v>202</v>
      </c>
    </row>
    <row r="89" spans="1:11" ht="24.75" customHeight="1" x14ac:dyDescent="0.15">
      <c r="A89" s="24" t="s">
        <v>160</v>
      </c>
      <c r="B89" s="24">
        <v>1972</v>
      </c>
      <c r="C89" s="2" t="s">
        <v>274</v>
      </c>
      <c r="D89" s="61"/>
      <c r="E89" s="61"/>
      <c r="F89" s="140" t="s">
        <v>275</v>
      </c>
      <c r="G89" s="140"/>
      <c r="H89" s="140"/>
      <c r="I89" s="44" t="s">
        <v>204</v>
      </c>
      <c r="J89" s="23">
        <f>ROUND(SUM(J4:J11)/8*43/1000,0)</f>
        <v>70</v>
      </c>
      <c r="K89" s="177"/>
    </row>
    <row r="90" spans="1:11" ht="24.75" customHeight="1" x14ac:dyDescent="0.15">
      <c r="A90" s="24" t="s">
        <v>160</v>
      </c>
      <c r="B90" s="24">
        <v>1973</v>
      </c>
      <c r="C90" s="2" t="s">
        <v>276</v>
      </c>
      <c r="D90" s="61"/>
      <c r="E90" s="61"/>
      <c r="F90" s="141" t="s">
        <v>277</v>
      </c>
      <c r="G90" s="141"/>
      <c r="H90" s="141"/>
      <c r="I90" s="44" t="s">
        <v>207</v>
      </c>
      <c r="J90" s="23">
        <f>ROUND(SUM(J4:J11)/8*23/1000,0)</f>
        <v>37</v>
      </c>
      <c r="K90" s="177"/>
    </row>
    <row r="91" spans="1:11" ht="24.75" customHeight="1" x14ac:dyDescent="0.15">
      <c r="A91" s="24" t="s">
        <v>160</v>
      </c>
      <c r="B91" s="24">
        <v>1974</v>
      </c>
      <c r="C91" s="2" t="s">
        <v>278</v>
      </c>
      <c r="D91" s="61"/>
      <c r="E91" s="61"/>
      <c r="F91" s="141" t="s">
        <v>279</v>
      </c>
      <c r="G91" s="141"/>
      <c r="H91" s="141"/>
      <c r="I91" s="45" t="s">
        <v>280</v>
      </c>
      <c r="J91" s="23">
        <f>ROUND(J90*0.9,0)</f>
        <v>33</v>
      </c>
      <c r="K91" s="177"/>
    </row>
    <row r="92" spans="1:11" ht="24.75" customHeight="1" x14ac:dyDescent="0.15">
      <c r="A92" s="24" t="s">
        <v>160</v>
      </c>
      <c r="B92" s="24">
        <v>1975</v>
      </c>
      <c r="C92" s="2" t="s">
        <v>281</v>
      </c>
      <c r="D92" s="61"/>
      <c r="E92" s="61"/>
      <c r="F92" s="141" t="s">
        <v>282</v>
      </c>
      <c r="G92" s="141"/>
      <c r="H92" s="141"/>
      <c r="I92" s="45" t="s">
        <v>283</v>
      </c>
      <c r="J92" s="23">
        <f>ROUND(J90*0.8,0)</f>
        <v>30</v>
      </c>
      <c r="K92" s="177"/>
    </row>
    <row r="93" spans="1:11" ht="24.75" customHeight="1" x14ac:dyDescent="0.15">
      <c r="A93" s="24" t="s">
        <v>160</v>
      </c>
      <c r="B93" s="24">
        <v>1981</v>
      </c>
      <c r="C93" s="2" t="s">
        <v>698</v>
      </c>
      <c r="D93" s="108" t="s">
        <v>657</v>
      </c>
      <c r="E93" s="135"/>
      <c r="F93" s="139" t="s">
        <v>652</v>
      </c>
      <c r="G93" s="139"/>
      <c r="H93" s="139"/>
      <c r="I93" s="44" t="s">
        <v>658</v>
      </c>
      <c r="J93" s="23">
        <f>ROUND(SUM(J4:J11)/8*12/1000,0)</f>
        <v>20</v>
      </c>
      <c r="K93" s="177"/>
    </row>
    <row r="94" spans="1:11" ht="24.75" customHeight="1" x14ac:dyDescent="0.15">
      <c r="A94" s="24" t="s">
        <v>160</v>
      </c>
      <c r="B94" s="24">
        <v>1982</v>
      </c>
      <c r="C94" s="2" t="s">
        <v>699</v>
      </c>
      <c r="D94" s="110"/>
      <c r="E94" s="138"/>
      <c r="F94" s="140" t="s">
        <v>653</v>
      </c>
      <c r="G94" s="140"/>
      <c r="H94" s="140"/>
      <c r="I94" s="44" t="s">
        <v>659</v>
      </c>
      <c r="J94" s="23">
        <f>ROUND(SUM(J4:J11)/8*10/1000,0)</f>
        <v>16</v>
      </c>
      <c r="K94" s="178"/>
    </row>
  </sheetData>
  <mergeCells count="157">
    <mergeCell ref="F45:H45"/>
    <mergeCell ref="D44:E45"/>
    <mergeCell ref="K39:K45"/>
    <mergeCell ref="K68:K86"/>
    <mergeCell ref="F88:H88"/>
    <mergeCell ref="F89:H89"/>
    <mergeCell ref="F90:H90"/>
    <mergeCell ref="F91:H91"/>
    <mergeCell ref="E75:F75"/>
    <mergeCell ref="G75:H75"/>
    <mergeCell ref="D76:H76"/>
    <mergeCell ref="D77:E78"/>
    <mergeCell ref="F77:H77"/>
    <mergeCell ref="F78:H78"/>
    <mergeCell ref="D68:H68"/>
    <mergeCell ref="D69:H69"/>
    <mergeCell ref="D70:H70"/>
    <mergeCell ref="D71:H71"/>
    <mergeCell ref="D72:D75"/>
    <mergeCell ref="E72:F74"/>
    <mergeCell ref="G72:H72"/>
    <mergeCell ref="G73:H73"/>
    <mergeCell ref="G74:H74"/>
    <mergeCell ref="F92:H92"/>
    <mergeCell ref="D79:E84"/>
    <mergeCell ref="F79:F80"/>
    <mergeCell ref="G79:H79"/>
    <mergeCell ref="G80:H80"/>
    <mergeCell ref="F81:F82"/>
    <mergeCell ref="G81:H81"/>
    <mergeCell ref="G82:H82"/>
    <mergeCell ref="F83:F84"/>
    <mergeCell ref="G83:H83"/>
    <mergeCell ref="D85:E86"/>
    <mergeCell ref="F85:H85"/>
    <mergeCell ref="F86:H86"/>
    <mergeCell ref="D87:H87"/>
    <mergeCell ref="D88:E92"/>
    <mergeCell ref="G84:H84"/>
    <mergeCell ref="F61:G61"/>
    <mergeCell ref="F62:G62"/>
    <mergeCell ref="E63:E64"/>
    <mergeCell ref="F63:G63"/>
    <mergeCell ref="A65:K65"/>
    <mergeCell ref="A66:B66"/>
    <mergeCell ref="C66:C67"/>
    <mergeCell ref="D66:I67"/>
    <mergeCell ref="J66:J67"/>
    <mergeCell ref="K66:K67"/>
    <mergeCell ref="F54:H54"/>
    <mergeCell ref="E55:E56"/>
    <mergeCell ref="F55:H55"/>
    <mergeCell ref="F56:H56"/>
    <mergeCell ref="K49:K64"/>
    <mergeCell ref="D57:D64"/>
    <mergeCell ref="E57:E58"/>
    <mergeCell ref="F57:G57"/>
    <mergeCell ref="F64:G64"/>
    <mergeCell ref="D49:D56"/>
    <mergeCell ref="E49:E50"/>
    <mergeCell ref="F49:H49"/>
    <mergeCell ref="F50:H50"/>
    <mergeCell ref="E51:E52"/>
    <mergeCell ref="F51:H51"/>
    <mergeCell ref="F52:H52"/>
    <mergeCell ref="E53:E54"/>
    <mergeCell ref="F53:H53"/>
    <mergeCell ref="I57:I64"/>
    <mergeCell ref="F58:G58"/>
    <mergeCell ref="E59:E60"/>
    <mergeCell ref="F59:G59"/>
    <mergeCell ref="F60:G60"/>
    <mergeCell ref="E61:E62"/>
    <mergeCell ref="A46:K46"/>
    <mergeCell ref="A47:B47"/>
    <mergeCell ref="C47:C48"/>
    <mergeCell ref="D47:I48"/>
    <mergeCell ref="J47:J48"/>
    <mergeCell ref="K47:K48"/>
    <mergeCell ref="F38:G38"/>
    <mergeCell ref="D39:E43"/>
    <mergeCell ref="F39:H39"/>
    <mergeCell ref="F40:H40"/>
    <mergeCell ref="F41:H41"/>
    <mergeCell ref="F42:H42"/>
    <mergeCell ref="F43:H43"/>
    <mergeCell ref="K31:K38"/>
    <mergeCell ref="F32:G32"/>
    <mergeCell ref="E33:E34"/>
    <mergeCell ref="F33:G33"/>
    <mergeCell ref="F34:G34"/>
    <mergeCell ref="E35:E36"/>
    <mergeCell ref="F35:G35"/>
    <mergeCell ref="F36:G36"/>
    <mergeCell ref="E37:E38"/>
    <mergeCell ref="F37:G37"/>
    <mergeCell ref="F44:H44"/>
    <mergeCell ref="F27:G27"/>
    <mergeCell ref="F28:G28"/>
    <mergeCell ref="E29:E30"/>
    <mergeCell ref="F29:G29"/>
    <mergeCell ref="F30:G30"/>
    <mergeCell ref="E31:E32"/>
    <mergeCell ref="F31:G31"/>
    <mergeCell ref="D23:D38"/>
    <mergeCell ref="E23:E24"/>
    <mergeCell ref="F23:G23"/>
    <mergeCell ref="J21:J22"/>
    <mergeCell ref="K21:K22"/>
    <mergeCell ref="K12:K19"/>
    <mergeCell ref="F13:H13"/>
    <mergeCell ref="E14:E15"/>
    <mergeCell ref="F14:H14"/>
    <mergeCell ref="F15:H15"/>
    <mergeCell ref="E16:E17"/>
    <mergeCell ref="F16:H16"/>
    <mergeCell ref="F17:H17"/>
    <mergeCell ref="E18:E19"/>
    <mergeCell ref="F18:H18"/>
    <mergeCell ref="A1:K1"/>
    <mergeCell ref="A2:B2"/>
    <mergeCell ref="C2:C3"/>
    <mergeCell ref="D2:I3"/>
    <mergeCell ref="J2:J3"/>
    <mergeCell ref="K2:K3"/>
    <mergeCell ref="F9:H9"/>
    <mergeCell ref="E10:E11"/>
    <mergeCell ref="F10:H10"/>
    <mergeCell ref="F11:H11"/>
    <mergeCell ref="D4:D19"/>
    <mergeCell ref="E4:E5"/>
    <mergeCell ref="F4:H4"/>
    <mergeCell ref="F19:H19"/>
    <mergeCell ref="F93:H93"/>
    <mergeCell ref="F94:H94"/>
    <mergeCell ref="D93:E94"/>
    <mergeCell ref="K88:K94"/>
    <mergeCell ref="K4:K11"/>
    <mergeCell ref="F5:H5"/>
    <mergeCell ref="E6:E7"/>
    <mergeCell ref="F6:H6"/>
    <mergeCell ref="F7:H7"/>
    <mergeCell ref="E8:E9"/>
    <mergeCell ref="F8:H8"/>
    <mergeCell ref="E12:E13"/>
    <mergeCell ref="F12:H12"/>
    <mergeCell ref="I23:I38"/>
    <mergeCell ref="K23:K30"/>
    <mergeCell ref="F24:G24"/>
    <mergeCell ref="E25:E26"/>
    <mergeCell ref="F25:G25"/>
    <mergeCell ref="F26:G26"/>
    <mergeCell ref="E27:E28"/>
    <mergeCell ref="A20:K20"/>
    <mergeCell ref="A21:B21"/>
    <mergeCell ref="C21:C22"/>
    <mergeCell ref="D21:I22"/>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rowBreaks count="2" manualBreakCount="2">
    <brk id="32" max="10" man="1"/>
    <brk id="6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94"/>
  <sheetViews>
    <sheetView view="pageBreakPreview" zoomScale="85" zoomScaleNormal="84" zoomScaleSheetLayoutView="85" workbookViewId="0">
      <selection activeCell="D88" sqref="D88:E92"/>
    </sheetView>
  </sheetViews>
  <sheetFormatPr defaultRowHeight="12" x14ac:dyDescent="0.15"/>
  <cols>
    <col min="1" max="2" width="7.28515625" style="28" customWidth="1"/>
    <col min="3" max="3" width="40.140625" style="28" customWidth="1"/>
    <col min="4" max="4" width="15" style="28" customWidth="1"/>
    <col min="5" max="5" width="15.85546875" style="28" customWidth="1"/>
    <col min="6" max="6" width="31.28515625" style="28" customWidth="1"/>
    <col min="7" max="7" width="34" style="28" customWidth="1"/>
    <col min="8" max="8" width="17.140625" style="28" customWidth="1"/>
    <col min="9" max="9" width="31.140625" style="28" customWidth="1"/>
    <col min="10" max="10" width="9.140625" style="28"/>
    <col min="11" max="11" width="11.7109375" style="28" customWidth="1"/>
    <col min="12" max="16384" width="9.140625" style="28"/>
  </cols>
  <sheetData>
    <row r="1" spans="1:11" ht="24" customHeight="1" x14ac:dyDescent="0.15">
      <c r="A1" s="77" t="s">
        <v>477</v>
      </c>
      <c r="B1" s="77"/>
      <c r="C1" s="77"/>
      <c r="D1" s="77"/>
      <c r="E1" s="77"/>
      <c r="F1" s="77"/>
      <c r="G1" s="77"/>
      <c r="H1" s="77"/>
      <c r="I1" s="77"/>
      <c r="J1" s="77"/>
      <c r="K1" s="77"/>
    </row>
    <row r="2" spans="1:11" ht="15.75" customHeight="1" x14ac:dyDescent="0.15">
      <c r="A2" s="71" t="s">
        <v>28</v>
      </c>
      <c r="B2" s="71"/>
      <c r="C2" s="72" t="s">
        <v>1</v>
      </c>
      <c r="D2" s="72" t="s">
        <v>2</v>
      </c>
      <c r="E2" s="72"/>
      <c r="F2" s="72"/>
      <c r="G2" s="72"/>
      <c r="H2" s="72"/>
      <c r="I2" s="72"/>
      <c r="J2" s="99" t="s">
        <v>3</v>
      </c>
      <c r="K2" s="72" t="s">
        <v>4</v>
      </c>
    </row>
    <row r="3" spans="1:11" ht="16.5" customHeight="1" x14ac:dyDescent="0.15">
      <c r="A3" s="24" t="s">
        <v>5</v>
      </c>
      <c r="B3" s="24" t="s">
        <v>6</v>
      </c>
      <c r="C3" s="72"/>
      <c r="D3" s="72"/>
      <c r="E3" s="72"/>
      <c r="F3" s="74"/>
      <c r="G3" s="74"/>
      <c r="H3" s="74"/>
      <c r="I3" s="72"/>
      <c r="J3" s="99"/>
      <c r="K3" s="72"/>
    </row>
    <row r="4" spans="1:11" ht="24.75" customHeight="1" x14ac:dyDescent="0.15">
      <c r="A4" s="24" t="s">
        <v>160</v>
      </c>
      <c r="B4" s="24">
        <v>1801</v>
      </c>
      <c r="C4" s="2" t="s">
        <v>284</v>
      </c>
      <c r="D4" s="52" t="s">
        <v>467</v>
      </c>
      <c r="E4" s="191" t="s">
        <v>162</v>
      </c>
      <c r="F4" s="189" t="s">
        <v>471</v>
      </c>
      <c r="G4" s="190"/>
      <c r="H4" s="190"/>
      <c r="I4" s="5" t="s">
        <v>665</v>
      </c>
      <c r="J4" s="23">
        <v>1383</v>
      </c>
      <c r="K4" s="176" t="s">
        <v>8</v>
      </c>
    </row>
    <row r="5" spans="1:11" ht="24.75" customHeight="1" x14ac:dyDescent="0.15">
      <c r="A5" s="24" t="s">
        <v>160</v>
      </c>
      <c r="B5" s="24">
        <v>1802</v>
      </c>
      <c r="C5" s="2" t="s">
        <v>285</v>
      </c>
      <c r="D5" s="53"/>
      <c r="E5" s="192"/>
      <c r="F5" s="179" t="s">
        <v>472</v>
      </c>
      <c r="G5" s="180"/>
      <c r="H5" s="180"/>
      <c r="I5" s="5" t="s">
        <v>666</v>
      </c>
      <c r="J5" s="23">
        <v>2807</v>
      </c>
      <c r="K5" s="177"/>
    </row>
    <row r="6" spans="1:11" ht="24.75" customHeight="1" x14ac:dyDescent="0.15">
      <c r="A6" s="24" t="s">
        <v>160</v>
      </c>
      <c r="B6" s="24">
        <v>1803</v>
      </c>
      <c r="C6" s="6" t="s">
        <v>286</v>
      </c>
      <c r="D6" s="53"/>
      <c r="E6" s="181" t="s">
        <v>165</v>
      </c>
      <c r="F6" s="183" t="s">
        <v>471</v>
      </c>
      <c r="G6" s="184"/>
      <c r="H6" s="184"/>
      <c r="I6" s="13" t="s">
        <v>667</v>
      </c>
      <c r="J6" s="43">
        <v>973</v>
      </c>
      <c r="K6" s="177"/>
    </row>
    <row r="7" spans="1:11" ht="24.75" customHeight="1" x14ac:dyDescent="0.15">
      <c r="A7" s="24" t="s">
        <v>160</v>
      </c>
      <c r="B7" s="24">
        <v>1804</v>
      </c>
      <c r="C7" s="6" t="s">
        <v>287</v>
      </c>
      <c r="D7" s="53"/>
      <c r="E7" s="182"/>
      <c r="F7" s="185" t="s">
        <v>472</v>
      </c>
      <c r="G7" s="186"/>
      <c r="H7" s="186"/>
      <c r="I7" s="13" t="s">
        <v>668</v>
      </c>
      <c r="J7" s="43">
        <v>1991</v>
      </c>
      <c r="K7" s="177"/>
    </row>
    <row r="8" spans="1:11" ht="24.75" customHeight="1" x14ac:dyDescent="0.15">
      <c r="A8" s="24" t="s">
        <v>160</v>
      </c>
      <c r="B8" s="24">
        <v>1805</v>
      </c>
      <c r="C8" s="2" t="s">
        <v>288</v>
      </c>
      <c r="D8" s="53"/>
      <c r="E8" s="187" t="s">
        <v>168</v>
      </c>
      <c r="F8" s="189" t="s">
        <v>471</v>
      </c>
      <c r="G8" s="190"/>
      <c r="H8" s="190"/>
      <c r="I8" s="5" t="s">
        <v>669</v>
      </c>
      <c r="J8" s="23">
        <v>1165</v>
      </c>
      <c r="K8" s="177"/>
    </row>
    <row r="9" spans="1:11" ht="24.75" customHeight="1" x14ac:dyDescent="0.15">
      <c r="A9" s="24" t="s">
        <v>160</v>
      </c>
      <c r="B9" s="24">
        <v>1806</v>
      </c>
      <c r="C9" s="2" t="s">
        <v>289</v>
      </c>
      <c r="D9" s="53"/>
      <c r="E9" s="188"/>
      <c r="F9" s="179" t="s">
        <v>472</v>
      </c>
      <c r="G9" s="180"/>
      <c r="H9" s="180"/>
      <c r="I9" s="5" t="s">
        <v>670</v>
      </c>
      <c r="J9" s="23">
        <v>2373</v>
      </c>
      <c r="K9" s="177"/>
    </row>
    <row r="10" spans="1:11" ht="24.75" customHeight="1" x14ac:dyDescent="0.15">
      <c r="A10" s="24" t="s">
        <v>160</v>
      </c>
      <c r="B10" s="24">
        <v>1807</v>
      </c>
      <c r="C10" s="6" t="s">
        <v>290</v>
      </c>
      <c r="D10" s="53"/>
      <c r="E10" s="199" t="s">
        <v>171</v>
      </c>
      <c r="F10" s="183" t="s">
        <v>471</v>
      </c>
      <c r="G10" s="184"/>
      <c r="H10" s="184"/>
      <c r="I10" s="13" t="s">
        <v>671</v>
      </c>
      <c r="J10" s="43">
        <v>755</v>
      </c>
      <c r="K10" s="177"/>
    </row>
    <row r="11" spans="1:11" ht="24.75" customHeight="1" x14ac:dyDescent="0.15">
      <c r="A11" s="24" t="s">
        <v>160</v>
      </c>
      <c r="B11" s="24">
        <v>1808</v>
      </c>
      <c r="C11" s="6" t="s">
        <v>291</v>
      </c>
      <c r="D11" s="53"/>
      <c r="E11" s="200"/>
      <c r="F11" s="185" t="s">
        <v>472</v>
      </c>
      <c r="G11" s="186"/>
      <c r="H11" s="186"/>
      <c r="I11" s="13" t="s">
        <v>672</v>
      </c>
      <c r="J11" s="43">
        <v>1557</v>
      </c>
      <c r="K11" s="178"/>
    </row>
    <row r="12" spans="1:11" ht="24.75" customHeight="1" x14ac:dyDescent="0.15">
      <c r="A12" s="24" t="s">
        <v>160</v>
      </c>
      <c r="B12" s="24">
        <v>1809</v>
      </c>
      <c r="C12" s="2" t="s">
        <v>292</v>
      </c>
      <c r="D12" s="53"/>
      <c r="E12" s="191" t="s">
        <v>162</v>
      </c>
      <c r="F12" s="179" t="s">
        <v>471</v>
      </c>
      <c r="G12" s="180"/>
      <c r="H12" s="180"/>
      <c r="I12" s="5" t="str">
        <f t="shared" ref="I12:I19" si="0">J12&amp;"単位"</f>
        <v>317単位</v>
      </c>
      <c r="J12" s="23">
        <v>317</v>
      </c>
      <c r="K12" s="69" t="s">
        <v>174</v>
      </c>
    </row>
    <row r="13" spans="1:11" ht="24.75" customHeight="1" x14ac:dyDescent="0.15">
      <c r="A13" s="24" t="s">
        <v>160</v>
      </c>
      <c r="B13" s="24">
        <v>1810</v>
      </c>
      <c r="C13" s="2" t="s">
        <v>293</v>
      </c>
      <c r="D13" s="53"/>
      <c r="E13" s="192"/>
      <c r="F13" s="203" t="s">
        <v>472</v>
      </c>
      <c r="G13" s="204"/>
      <c r="H13" s="204"/>
      <c r="I13" s="5" t="str">
        <f t="shared" si="0"/>
        <v>323単位</v>
      </c>
      <c r="J13" s="23">
        <v>323</v>
      </c>
      <c r="K13" s="69"/>
    </row>
    <row r="14" spans="1:11" ht="24.75" customHeight="1" x14ac:dyDescent="0.15">
      <c r="A14" s="24" t="s">
        <v>160</v>
      </c>
      <c r="B14" s="24">
        <v>1811</v>
      </c>
      <c r="C14" s="6" t="s">
        <v>294</v>
      </c>
      <c r="D14" s="53"/>
      <c r="E14" s="181" t="s">
        <v>165</v>
      </c>
      <c r="F14" s="185" t="s">
        <v>471</v>
      </c>
      <c r="G14" s="186"/>
      <c r="H14" s="186"/>
      <c r="I14" s="13" t="str">
        <f t="shared" si="0"/>
        <v>223単位</v>
      </c>
      <c r="J14" s="43">
        <v>223</v>
      </c>
      <c r="K14" s="69"/>
    </row>
    <row r="15" spans="1:11" ht="24.75" customHeight="1" x14ac:dyDescent="0.15">
      <c r="A15" s="24" t="s">
        <v>160</v>
      </c>
      <c r="B15" s="24">
        <v>1812</v>
      </c>
      <c r="C15" s="6" t="s">
        <v>295</v>
      </c>
      <c r="D15" s="53"/>
      <c r="E15" s="182"/>
      <c r="F15" s="201" t="s">
        <v>472</v>
      </c>
      <c r="G15" s="202"/>
      <c r="H15" s="202"/>
      <c r="I15" s="13" t="str">
        <f t="shared" si="0"/>
        <v>229単位</v>
      </c>
      <c r="J15" s="43">
        <v>229</v>
      </c>
      <c r="K15" s="69"/>
    </row>
    <row r="16" spans="1:11" ht="24.75" customHeight="1" x14ac:dyDescent="0.15">
      <c r="A16" s="24" t="s">
        <v>160</v>
      </c>
      <c r="B16" s="24">
        <v>1813</v>
      </c>
      <c r="C16" s="2" t="s">
        <v>296</v>
      </c>
      <c r="D16" s="53"/>
      <c r="E16" s="187" t="s">
        <v>168</v>
      </c>
      <c r="F16" s="179" t="s">
        <v>471</v>
      </c>
      <c r="G16" s="180"/>
      <c r="H16" s="180"/>
      <c r="I16" s="5" t="str">
        <f t="shared" si="0"/>
        <v>267単位</v>
      </c>
      <c r="J16" s="23">
        <v>267</v>
      </c>
      <c r="K16" s="69"/>
    </row>
    <row r="17" spans="1:11" ht="24.75" customHeight="1" x14ac:dyDescent="0.15">
      <c r="A17" s="24" t="s">
        <v>160</v>
      </c>
      <c r="B17" s="24">
        <v>1814</v>
      </c>
      <c r="C17" s="2" t="s">
        <v>297</v>
      </c>
      <c r="D17" s="53"/>
      <c r="E17" s="188"/>
      <c r="F17" s="203" t="s">
        <v>472</v>
      </c>
      <c r="G17" s="204"/>
      <c r="H17" s="204"/>
      <c r="I17" s="5" t="str">
        <f t="shared" si="0"/>
        <v>273単位</v>
      </c>
      <c r="J17" s="23">
        <v>273</v>
      </c>
      <c r="K17" s="69"/>
    </row>
    <row r="18" spans="1:11" ht="24.75" customHeight="1" x14ac:dyDescent="0.15">
      <c r="A18" s="24" t="s">
        <v>160</v>
      </c>
      <c r="B18" s="24">
        <v>1815</v>
      </c>
      <c r="C18" s="6" t="s">
        <v>298</v>
      </c>
      <c r="D18" s="53"/>
      <c r="E18" s="199" t="s">
        <v>171</v>
      </c>
      <c r="F18" s="185" t="s">
        <v>471</v>
      </c>
      <c r="G18" s="186"/>
      <c r="H18" s="186"/>
      <c r="I18" s="13" t="str">
        <f t="shared" si="0"/>
        <v>173単位</v>
      </c>
      <c r="J18" s="43">
        <v>173</v>
      </c>
      <c r="K18" s="69"/>
    </row>
    <row r="19" spans="1:11" ht="24.75" customHeight="1" x14ac:dyDescent="0.15">
      <c r="A19" s="24" t="s">
        <v>160</v>
      </c>
      <c r="B19" s="24">
        <v>1816</v>
      </c>
      <c r="C19" s="6" t="s">
        <v>299</v>
      </c>
      <c r="D19" s="93"/>
      <c r="E19" s="200"/>
      <c r="F19" s="201" t="s">
        <v>472</v>
      </c>
      <c r="G19" s="202"/>
      <c r="H19" s="202"/>
      <c r="I19" s="13" t="str">
        <f t="shared" si="0"/>
        <v>179単位</v>
      </c>
      <c r="J19" s="43">
        <v>179</v>
      </c>
      <c r="K19" s="69"/>
    </row>
    <row r="20" spans="1:11" ht="24" customHeight="1" x14ac:dyDescent="0.2">
      <c r="A20" s="198" t="s">
        <v>182</v>
      </c>
      <c r="B20" s="198"/>
      <c r="C20" s="198"/>
      <c r="D20" s="198"/>
      <c r="E20" s="198"/>
      <c r="F20" s="198"/>
      <c r="G20" s="198"/>
      <c r="H20" s="198"/>
      <c r="I20" s="198"/>
      <c r="J20" s="198"/>
      <c r="K20" s="198"/>
    </row>
    <row r="21" spans="1:11" ht="15.75" customHeight="1" x14ac:dyDescent="0.15">
      <c r="A21" s="71" t="s">
        <v>28</v>
      </c>
      <c r="B21" s="71"/>
      <c r="C21" s="72" t="s">
        <v>1</v>
      </c>
      <c r="D21" s="72" t="s">
        <v>2</v>
      </c>
      <c r="E21" s="72"/>
      <c r="F21" s="72"/>
      <c r="G21" s="72"/>
      <c r="H21" s="72"/>
      <c r="I21" s="72"/>
      <c r="J21" s="99" t="s">
        <v>3</v>
      </c>
      <c r="K21" s="72" t="s">
        <v>4</v>
      </c>
    </row>
    <row r="22" spans="1:11" ht="16.5" customHeight="1" x14ac:dyDescent="0.15">
      <c r="A22" s="24" t="s">
        <v>5</v>
      </c>
      <c r="B22" s="24" t="s">
        <v>6</v>
      </c>
      <c r="C22" s="72"/>
      <c r="D22" s="72"/>
      <c r="E22" s="72"/>
      <c r="F22" s="72"/>
      <c r="G22" s="72"/>
      <c r="H22" s="72"/>
      <c r="I22" s="72"/>
      <c r="J22" s="99"/>
      <c r="K22" s="72"/>
    </row>
    <row r="23" spans="1:11" ht="24.75" customHeight="1" x14ac:dyDescent="0.15">
      <c r="A23" s="24" t="s">
        <v>160</v>
      </c>
      <c r="B23" s="24">
        <v>1817</v>
      </c>
      <c r="C23" s="2" t="s">
        <v>429</v>
      </c>
      <c r="D23" s="52" t="s">
        <v>468</v>
      </c>
      <c r="E23" s="207" t="s">
        <v>162</v>
      </c>
      <c r="F23" s="205" t="s">
        <v>471</v>
      </c>
      <c r="G23" s="189"/>
      <c r="H23" s="5" t="str">
        <f t="shared" ref="H23:H38" si="1">I4</f>
        <v>1,383単位</v>
      </c>
      <c r="I23" s="125" t="s">
        <v>184</v>
      </c>
      <c r="J23" s="23">
        <f t="shared" ref="J23:J38" si="2">ROUND(J4*0.7,0)</f>
        <v>968</v>
      </c>
      <c r="K23" s="176" t="s">
        <v>8</v>
      </c>
    </row>
    <row r="24" spans="1:11" ht="24.75" customHeight="1" x14ac:dyDescent="0.15">
      <c r="A24" s="24" t="s">
        <v>160</v>
      </c>
      <c r="B24" s="24">
        <v>1818</v>
      </c>
      <c r="C24" s="2" t="s">
        <v>430</v>
      </c>
      <c r="D24" s="53"/>
      <c r="E24" s="207"/>
      <c r="F24" s="193" t="s">
        <v>472</v>
      </c>
      <c r="G24" s="179"/>
      <c r="H24" s="5" t="str">
        <f t="shared" si="1"/>
        <v>2,807単位</v>
      </c>
      <c r="I24" s="126"/>
      <c r="J24" s="23">
        <f t="shared" si="2"/>
        <v>1965</v>
      </c>
      <c r="K24" s="177"/>
    </row>
    <row r="25" spans="1:11" ht="24.75" customHeight="1" x14ac:dyDescent="0.15">
      <c r="A25" s="24" t="s">
        <v>160</v>
      </c>
      <c r="B25" s="24">
        <v>1819</v>
      </c>
      <c r="C25" s="6" t="s">
        <v>431</v>
      </c>
      <c r="D25" s="53"/>
      <c r="E25" s="194" t="s">
        <v>165</v>
      </c>
      <c r="F25" s="195" t="s">
        <v>471</v>
      </c>
      <c r="G25" s="183"/>
      <c r="H25" s="13" t="str">
        <f t="shared" si="1"/>
        <v>973単位</v>
      </c>
      <c r="I25" s="126"/>
      <c r="J25" s="43">
        <f t="shared" si="2"/>
        <v>681</v>
      </c>
      <c r="K25" s="177"/>
    </row>
    <row r="26" spans="1:11" ht="24.75" customHeight="1" x14ac:dyDescent="0.15">
      <c r="A26" s="24" t="s">
        <v>160</v>
      </c>
      <c r="B26" s="24">
        <v>1820</v>
      </c>
      <c r="C26" s="6" t="s">
        <v>432</v>
      </c>
      <c r="D26" s="53"/>
      <c r="E26" s="194"/>
      <c r="F26" s="196" t="s">
        <v>472</v>
      </c>
      <c r="G26" s="185"/>
      <c r="H26" s="13" t="str">
        <f t="shared" si="1"/>
        <v>1,991単位</v>
      </c>
      <c r="I26" s="126"/>
      <c r="J26" s="43">
        <f t="shared" si="2"/>
        <v>1394</v>
      </c>
      <c r="K26" s="177"/>
    </row>
    <row r="27" spans="1:11" ht="24.75" customHeight="1" x14ac:dyDescent="0.15">
      <c r="A27" s="24" t="s">
        <v>160</v>
      </c>
      <c r="B27" s="24">
        <v>1821</v>
      </c>
      <c r="C27" s="2" t="s">
        <v>433</v>
      </c>
      <c r="D27" s="53"/>
      <c r="E27" s="197" t="s">
        <v>168</v>
      </c>
      <c r="F27" s="205" t="s">
        <v>471</v>
      </c>
      <c r="G27" s="189"/>
      <c r="H27" s="5" t="str">
        <f t="shared" si="1"/>
        <v>1,165単位</v>
      </c>
      <c r="I27" s="126"/>
      <c r="J27" s="23">
        <f t="shared" si="2"/>
        <v>816</v>
      </c>
      <c r="K27" s="177"/>
    </row>
    <row r="28" spans="1:11" ht="24.75" customHeight="1" x14ac:dyDescent="0.15">
      <c r="A28" s="24" t="s">
        <v>160</v>
      </c>
      <c r="B28" s="24">
        <v>1822</v>
      </c>
      <c r="C28" s="2" t="s">
        <v>434</v>
      </c>
      <c r="D28" s="53"/>
      <c r="E28" s="197"/>
      <c r="F28" s="193" t="s">
        <v>472</v>
      </c>
      <c r="G28" s="179"/>
      <c r="H28" s="5" t="str">
        <f t="shared" si="1"/>
        <v>2,373単位</v>
      </c>
      <c r="I28" s="126"/>
      <c r="J28" s="23">
        <f t="shared" si="2"/>
        <v>1661</v>
      </c>
      <c r="K28" s="177"/>
    </row>
    <row r="29" spans="1:11" ht="24.75" customHeight="1" x14ac:dyDescent="0.15">
      <c r="A29" s="24" t="s">
        <v>160</v>
      </c>
      <c r="B29" s="24">
        <v>1823</v>
      </c>
      <c r="C29" s="6" t="s">
        <v>435</v>
      </c>
      <c r="D29" s="53"/>
      <c r="E29" s="206" t="s">
        <v>171</v>
      </c>
      <c r="F29" s="195" t="s">
        <v>471</v>
      </c>
      <c r="G29" s="183"/>
      <c r="H29" s="13" t="str">
        <f t="shared" si="1"/>
        <v>755単位</v>
      </c>
      <c r="I29" s="126"/>
      <c r="J29" s="43">
        <f t="shared" si="2"/>
        <v>529</v>
      </c>
      <c r="K29" s="177"/>
    </row>
    <row r="30" spans="1:11" ht="24.75" customHeight="1" x14ac:dyDescent="0.15">
      <c r="A30" s="24" t="s">
        <v>160</v>
      </c>
      <c r="B30" s="24">
        <v>1824</v>
      </c>
      <c r="C30" s="6" t="s">
        <v>436</v>
      </c>
      <c r="D30" s="53"/>
      <c r="E30" s="206"/>
      <c r="F30" s="196" t="s">
        <v>472</v>
      </c>
      <c r="G30" s="185"/>
      <c r="H30" s="13" t="str">
        <f t="shared" si="1"/>
        <v>1,557単位</v>
      </c>
      <c r="I30" s="126"/>
      <c r="J30" s="43">
        <f t="shared" si="2"/>
        <v>1090</v>
      </c>
      <c r="K30" s="178"/>
    </row>
    <row r="31" spans="1:11" ht="24.75" customHeight="1" x14ac:dyDescent="0.15">
      <c r="A31" s="24" t="s">
        <v>160</v>
      </c>
      <c r="B31" s="24">
        <v>1825</v>
      </c>
      <c r="C31" s="2" t="s">
        <v>437</v>
      </c>
      <c r="D31" s="53"/>
      <c r="E31" s="207" t="s">
        <v>162</v>
      </c>
      <c r="F31" s="193" t="s">
        <v>471</v>
      </c>
      <c r="G31" s="179"/>
      <c r="H31" s="5" t="str">
        <f t="shared" si="1"/>
        <v>317単位</v>
      </c>
      <c r="I31" s="126"/>
      <c r="J31" s="23">
        <f t="shared" si="2"/>
        <v>222</v>
      </c>
      <c r="K31" s="176" t="s">
        <v>174</v>
      </c>
    </row>
    <row r="32" spans="1:11" ht="24.75" customHeight="1" x14ac:dyDescent="0.15">
      <c r="A32" s="24" t="s">
        <v>160</v>
      </c>
      <c r="B32" s="24">
        <v>1826</v>
      </c>
      <c r="C32" s="2" t="s">
        <v>438</v>
      </c>
      <c r="D32" s="53"/>
      <c r="E32" s="207"/>
      <c r="F32" s="114" t="s">
        <v>472</v>
      </c>
      <c r="G32" s="203"/>
      <c r="H32" s="5" t="str">
        <f t="shared" si="1"/>
        <v>323単位</v>
      </c>
      <c r="I32" s="126"/>
      <c r="J32" s="23">
        <f t="shared" si="2"/>
        <v>226</v>
      </c>
      <c r="K32" s="177"/>
    </row>
    <row r="33" spans="1:11" ht="24.75" customHeight="1" x14ac:dyDescent="0.15">
      <c r="A33" s="24" t="s">
        <v>160</v>
      </c>
      <c r="B33" s="24">
        <v>1827</v>
      </c>
      <c r="C33" s="6" t="s">
        <v>439</v>
      </c>
      <c r="D33" s="53"/>
      <c r="E33" s="194" t="s">
        <v>165</v>
      </c>
      <c r="F33" s="196" t="s">
        <v>471</v>
      </c>
      <c r="G33" s="185"/>
      <c r="H33" s="13" t="str">
        <f t="shared" si="1"/>
        <v>223単位</v>
      </c>
      <c r="I33" s="126"/>
      <c r="J33" s="43">
        <f t="shared" si="2"/>
        <v>156</v>
      </c>
      <c r="K33" s="177"/>
    </row>
    <row r="34" spans="1:11" ht="24.75" customHeight="1" x14ac:dyDescent="0.15">
      <c r="A34" s="24" t="s">
        <v>160</v>
      </c>
      <c r="B34" s="24">
        <v>1828</v>
      </c>
      <c r="C34" s="6" t="s">
        <v>440</v>
      </c>
      <c r="D34" s="53"/>
      <c r="E34" s="194"/>
      <c r="F34" s="208" t="s">
        <v>472</v>
      </c>
      <c r="G34" s="201"/>
      <c r="H34" s="13" t="str">
        <f t="shared" si="1"/>
        <v>229単位</v>
      </c>
      <c r="I34" s="126"/>
      <c r="J34" s="43">
        <f t="shared" si="2"/>
        <v>160</v>
      </c>
      <c r="K34" s="177"/>
    </row>
    <row r="35" spans="1:11" ht="24.75" customHeight="1" x14ac:dyDescent="0.15">
      <c r="A35" s="24" t="s">
        <v>160</v>
      </c>
      <c r="B35" s="24">
        <v>1829</v>
      </c>
      <c r="C35" s="2" t="s">
        <v>441</v>
      </c>
      <c r="D35" s="53"/>
      <c r="E35" s="197" t="s">
        <v>168</v>
      </c>
      <c r="F35" s="193" t="s">
        <v>471</v>
      </c>
      <c r="G35" s="179"/>
      <c r="H35" s="5" t="str">
        <f t="shared" si="1"/>
        <v>267単位</v>
      </c>
      <c r="I35" s="126"/>
      <c r="J35" s="23">
        <f t="shared" si="2"/>
        <v>187</v>
      </c>
      <c r="K35" s="177"/>
    </row>
    <row r="36" spans="1:11" ht="24.75" customHeight="1" x14ac:dyDescent="0.15">
      <c r="A36" s="24" t="s">
        <v>160</v>
      </c>
      <c r="B36" s="24">
        <v>1830</v>
      </c>
      <c r="C36" s="2" t="s">
        <v>442</v>
      </c>
      <c r="D36" s="53"/>
      <c r="E36" s="197"/>
      <c r="F36" s="114" t="s">
        <v>472</v>
      </c>
      <c r="G36" s="203"/>
      <c r="H36" s="5" t="str">
        <f t="shared" si="1"/>
        <v>273単位</v>
      </c>
      <c r="I36" s="126"/>
      <c r="J36" s="23">
        <f t="shared" si="2"/>
        <v>191</v>
      </c>
      <c r="K36" s="177"/>
    </row>
    <row r="37" spans="1:11" ht="24.75" customHeight="1" x14ac:dyDescent="0.15">
      <c r="A37" s="24" t="s">
        <v>160</v>
      </c>
      <c r="B37" s="24">
        <v>1831</v>
      </c>
      <c r="C37" s="6" t="s">
        <v>443</v>
      </c>
      <c r="D37" s="53"/>
      <c r="E37" s="206" t="s">
        <v>171</v>
      </c>
      <c r="F37" s="196" t="s">
        <v>471</v>
      </c>
      <c r="G37" s="185"/>
      <c r="H37" s="13" t="str">
        <f t="shared" si="1"/>
        <v>173単位</v>
      </c>
      <c r="I37" s="126"/>
      <c r="J37" s="43">
        <f t="shared" si="2"/>
        <v>121</v>
      </c>
      <c r="K37" s="177"/>
    </row>
    <row r="38" spans="1:11" ht="24.75" customHeight="1" x14ac:dyDescent="0.15">
      <c r="A38" s="24" t="s">
        <v>160</v>
      </c>
      <c r="B38" s="24">
        <v>1832</v>
      </c>
      <c r="C38" s="6" t="s">
        <v>444</v>
      </c>
      <c r="D38" s="93"/>
      <c r="E38" s="206"/>
      <c r="F38" s="208" t="s">
        <v>472</v>
      </c>
      <c r="G38" s="201"/>
      <c r="H38" s="13" t="str">
        <f t="shared" si="1"/>
        <v>179単位</v>
      </c>
      <c r="I38" s="127"/>
      <c r="J38" s="43">
        <f t="shared" si="2"/>
        <v>125</v>
      </c>
      <c r="K38" s="178"/>
    </row>
    <row r="39" spans="1:11" ht="24.75" customHeight="1" x14ac:dyDescent="0.15">
      <c r="A39" s="24" t="s">
        <v>160</v>
      </c>
      <c r="B39" s="24">
        <v>1833</v>
      </c>
      <c r="C39" s="2" t="s">
        <v>445</v>
      </c>
      <c r="D39" s="61" t="s">
        <v>623</v>
      </c>
      <c r="E39" s="61"/>
      <c r="F39" s="139" t="s">
        <v>300</v>
      </c>
      <c r="G39" s="139"/>
      <c r="H39" s="139"/>
      <c r="I39" s="44" t="s">
        <v>201</v>
      </c>
      <c r="J39" s="23">
        <f>ROUND((J23+J24+J25+J26+J27+J28+J29+J30)/8*59/1000,0)</f>
        <v>67</v>
      </c>
      <c r="K39" s="176" t="s">
        <v>301</v>
      </c>
    </row>
    <row r="40" spans="1:11" ht="24.75" customHeight="1" x14ac:dyDescent="0.15">
      <c r="A40" s="24" t="s">
        <v>160</v>
      </c>
      <c r="B40" s="24">
        <v>1834</v>
      </c>
      <c r="C40" s="2" t="s">
        <v>446</v>
      </c>
      <c r="D40" s="61"/>
      <c r="E40" s="61"/>
      <c r="F40" s="140" t="s">
        <v>302</v>
      </c>
      <c r="G40" s="140"/>
      <c r="H40" s="140"/>
      <c r="I40" s="44" t="s">
        <v>204</v>
      </c>
      <c r="J40" s="23">
        <f>ROUND((J23+J24+J25+J26+J27+J28+J29+J30)/8*43/1000,0)</f>
        <v>49</v>
      </c>
      <c r="K40" s="177"/>
    </row>
    <row r="41" spans="1:11" ht="24.75" customHeight="1" x14ac:dyDescent="0.15">
      <c r="A41" s="24" t="s">
        <v>160</v>
      </c>
      <c r="B41" s="24">
        <v>1835</v>
      </c>
      <c r="C41" s="2" t="s">
        <v>447</v>
      </c>
      <c r="D41" s="61"/>
      <c r="E41" s="61"/>
      <c r="F41" s="141" t="s">
        <v>303</v>
      </c>
      <c r="G41" s="141"/>
      <c r="H41" s="141"/>
      <c r="I41" s="44" t="s">
        <v>207</v>
      </c>
      <c r="J41" s="23">
        <f>ROUND((J23+J24+J25+J26+J27+J28+J29+J30)/8*23/1000,0)</f>
        <v>26</v>
      </c>
      <c r="K41" s="177"/>
    </row>
    <row r="42" spans="1:11" ht="24.75" customHeight="1" x14ac:dyDescent="0.15">
      <c r="A42" s="24" t="s">
        <v>160</v>
      </c>
      <c r="B42" s="24">
        <v>1836</v>
      </c>
      <c r="C42" s="2" t="s">
        <v>448</v>
      </c>
      <c r="D42" s="61"/>
      <c r="E42" s="61"/>
      <c r="F42" s="141" t="s">
        <v>304</v>
      </c>
      <c r="G42" s="141"/>
      <c r="H42" s="141"/>
      <c r="I42" s="45" t="s">
        <v>305</v>
      </c>
      <c r="J42" s="23">
        <f>ROUND(J41*0.9,0)</f>
        <v>23</v>
      </c>
      <c r="K42" s="177"/>
    </row>
    <row r="43" spans="1:11" ht="24.75" customHeight="1" x14ac:dyDescent="0.15">
      <c r="A43" s="24" t="s">
        <v>160</v>
      </c>
      <c r="B43" s="24">
        <v>1837</v>
      </c>
      <c r="C43" s="2" t="s">
        <v>449</v>
      </c>
      <c r="D43" s="61"/>
      <c r="E43" s="61"/>
      <c r="F43" s="141" t="s">
        <v>306</v>
      </c>
      <c r="G43" s="141"/>
      <c r="H43" s="141"/>
      <c r="I43" s="45" t="s">
        <v>307</v>
      </c>
      <c r="J43" s="23">
        <f>ROUND(J41*0.8,0)</f>
        <v>21</v>
      </c>
      <c r="K43" s="177"/>
    </row>
    <row r="44" spans="1:11" ht="24.75" customHeight="1" x14ac:dyDescent="0.15">
      <c r="A44" s="51" t="s">
        <v>160</v>
      </c>
      <c r="B44" s="51">
        <v>1879</v>
      </c>
      <c r="C44" s="2" t="s">
        <v>707</v>
      </c>
      <c r="D44" s="108" t="s">
        <v>709</v>
      </c>
      <c r="E44" s="135"/>
      <c r="F44" s="139" t="s">
        <v>652</v>
      </c>
      <c r="G44" s="139"/>
      <c r="H44" s="139"/>
      <c r="I44" s="44" t="s">
        <v>658</v>
      </c>
      <c r="J44" s="23">
        <f>ROUND(SUM(J23:J30)/8*12/1000,0)</f>
        <v>14</v>
      </c>
      <c r="K44" s="177"/>
    </row>
    <row r="45" spans="1:11" ht="24.75" customHeight="1" x14ac:dyDescent="0.15">
      <c r="A45" s="51" t="s">
        <v>160</v>
      </c>
      <c r="B45" s="51">
        <v>1880</v>
      </c>
      <c r="C45" s="2" t="s">
        <v>708</v>
      </c>
      <c r="D45" s="110"/>
      <c r="E45" s="138"/>
      <c r="F45" s="140" t="s">
        <v>653</v>
      </c>
      <c r="G45" s="140"/>
      <c r="H45" s="140"/>
      <c r="I45" s="44" t="s">
        <v>659</v>
      </c>
      <c r="J45" s="23">
        <f>ROUND(SUM(J23:J30)/8*10/1000,0)</f>
        <v>11</v>
      </c>
      <c r="K45" s="178"/>
    </row>
    <row r="46" spans="1:11" ht="24" customHeight="1" x14ac:dyDescent="0.2">
      <c r="A46" s="198" t="s">
        <v>214</v>
      </c>
      <c r="B46" s="198"/>
      <c r="C46" s="198"/>
      <c r="D46" s="198"/>
      <c r="E46" s="198"/>
      <c r="F46" s="198"/>
      <c r="G46" s="198"/>
      <c r="H46" s="198"/>
      <c r="I46" s="198"/>
      <c r="J46" s="198"/>
      <c r="K46" s="198"/>
    </row>
    <row r="47" spans="1:11" ht="15.75" customHeight="1" x14ac:dyDescent="0.15">
      <c r="A47" s="71" t="s">
        <v>0</v>
      </c>
      <c r="B47" s="71"/>
      <c r="C47" s="72" t="s">
        <v>1</v>
      </c>
      <c r="D47" s="72" t="s">
        <v>2</v>
      </c>
      <c r="E47" s="72"/>
      <c r="F47" s="72"/>
      <c r="G47" s="72"/>
      <c r="H47" s="72"/>
      <c r="I47" s="72"/>
      <c r="J47" s="99" t="s">
        <v>3</v>
      </c>
      <c r="K47" s="72" t="s">
        <v>4</v>
      </c>
    </row>
    <row r="48" spans="1:11" ht="16.5" customHeight="1" x14ac:dyDescent="0.15">
      <c r="A48" s="24" t="s">
        <v>5</v>
      </c>
      <c r="B48" s="24" t="s">
        <v>6</v>
      </c>
      <c r="C48" s="72"/>
      <c r="D48" s="72"/>
      <c r="E48" s="72"/>
      <c r="F48" s="74"/>
      <c r="G48" s="74"/>
      <c r="H48" s="74"/>
      <c r="I48" s="72"/>
      <c r="J48" s="99"/>
      <c r="K48" s="72"/>
    </row>
    <row r="49" spans="1:11" ht="24.75" customHeight="1" x14ac:dyDescent="0.15">
      <c r="A49" s="24" t="s">
        <v>160</v>
      </c>
      <c r="B49" s="24">
        <v>1838</v>
      </c>
      <c r="C49" s="2" t="s">
        <v>308</v>
      </c>
      <c r="D49" s="52" t="s">
        <v>469</v>
      </c>
      <c r="E49" s="210" t="s">
        <v>162</v>
      </c>
      <c r="F49" s="205" t="s">
        <v>471</v>
      </c>
      <c r="G49" s="205"/>
      <c r="H49" s="205"/>
      <c r="I49" s="46" t="str">
        <f>J49&amp;"単位"</f>
        <v>45単位</v>
      </c>
      <c r="J49" s="23">
        <f t="shared" ref="J49:J56" si="3">ROUND(J4/30.4,0)</f>
        <v>45</v>
      </c>
      <c r="K49" s="69" t="s">
        <v>11</v>
      </c>
    </row>
    <row r="50" spans="1:11" ht="24.75" customHeight="1" x14ac:dyDescent="0.15">
      <c r="A50" s="24" t="s">
        <v>160</v>
      </c>
      <c r="B50" s="24">
        <v>1839</v>
      </c>
      <c r="C50" s="2" t="s">
        <v>309</v>
      </c>
      <c r="D50" s="53"/>
      <c r="E50" s="210"/>
      <c r="F50" s="193" t="s">
        <v>472</v>
      </c>
      <c r="G50" s="193"/>
      <c r="H50" s="193"/>
      <c r="I50" s="46" t="str">
        <f t="shared" ref="I50:I56" si="4">J50&amp;"単位"</f>
        <v>92単位</v>
      </c>
      <c r="J50" s="23">
        <f t="shared" si="3"/>
        <v>92</v>
      </c>
      <c r="K50" s="69"/>
    </row>
    <row r="51" spans="1:11" ht="24.75" customHeight="1" x14ac:dyDescent="0.15">
      <c r="A51" s="24" t="s">
        <v>160</v>
      </c>
      <c r="B51" s="24">
        <v>1840</v>
      </c>
      <c r="C51" s="6" t="s">
        <v>310</v>
      </c>
      <c r="D51" s="53"/>
      <c r="E51" s="211" t="s">
        <v>165</v>
      </c>
      <c r="F51" s="195" t="s">
        <v>471</v>
      </c>
      <c r="G51" s="195"/>
      <c r="H51" s="195"/>
      <c r="I51" s="47" t="str">
        <f t="shared" si="4"/>
        <v>32単位</v>
      </c>
      <c r="J51" s="23">
        <f t="shared" si="3"/>
        <v>32</v>
      </c>
      <c r="K51" s="69"/>
    </row>
    <row r="52" spans="1:11" ht="24.75" customHeight="1" x14ac:dyDescent="0.15">
      <c r="A52" s="24" t="s">
        <v>160</v>
      </c>
      <c r="B52" s="24">
        <v>1841</v>
      </c>
      <c r="C52" s="6" t="s">
        <v>311</v>
      </c>
      <c r="D52" s="53"/>
      <c r="E52" s="211"/>
      <c r="F52" s="196" t="s">
        <v>472</v>
      </c>
      <c r="G52" s="196"/>
      <c r="H52" s="196"/>
      <c r="I52" s="47" t="str">
        <f t="shared" si="4"/>
        <v>65単位</v>
      </c>
      <c r="J52" s="23">
        <f t="shared" si="3"/>
        <v>65</v>
      </c>
      <c r="K52" s="69"/>
    </row>
    <row r="53" spans="1:11" ht="24.75" customHeight="1" x14ac:dyDescent="0.15">
      <c r="A53" s="24" t="s">
        <v>160</v>
      </c>
      <c r="B53" s="24">
        <v>1842</v>
      </c>
      <c r="C53" s="2" t="s">
        <v>312</v>
      </c>
      <c r="D53" s="53"/>
      <c r="E53" s="212" t="s">
        <v>168</v>
      </c>
      <c r="F53" s="205" t="s">
        <v>471</v>
      </c>
      <c r="G53" s="205"/>
      <c r="H53" s="205"/>
      <c r="I53" s="46" t="str">
        <f t="shared" si="4"/>
        <v>38単位</v>
      </c>
      <c r="J53" s="23">
        <f t="shared" si="3"/>
        <v>38</v>
      </c>
      <c r="K53" s="69"/>
    </row>
    <row r="54" spans="1:11" ht="24.75" customHeight="1" x14ac:dyDescent="0.15">
      <c r="A54" s="24" t="s">
        <v>160</v>
      </c>
      <c r="B54" s="24">
        <v>1843</v>
      </c>
      <c r="C54" s="2" t="s">
        <v>313</v>
      </c>
      <c r="D54" s="53"/>
      <c r="E54" s="212"/>
      <c r="F54" s="193" t="s">
        <v>472</v>
      </c>
      <c r="G54" s="193"/>
      <c r="H54" s="193"/>
      <c r="I54" s="46" t="str">
        <f t="shared" si="4"/>
        <v>78単位</v>
      </c>
      <c r="J54" s="23">
        <f t="shared" si="3"/>
        <v>78</v>
      </c>
      <c r="K54" s="69"/>
    </row>
    <row r="55" spans="1:11" ht="24.75" customHeight="1" x14ac:dyDescent="0.15">
      <c r="A55" s="24" t="s">
        <v>160</v>
      </c>
      <c r="B55" s="24">
        <v>1844</v>
      </c>
      <c r="C55" s="6" t="s">
        <v>314</v>
      </c>
      <c r="D55" s="53"/>
      <c r="E55" s="209" t="s">
        <v>171</v>
      </c>
      <c r="F55" s="195" t="s">
        <v>471</v>
      </c>
      <c r="G55" s="195"/>
      <c r="H55" s="195"/>
      <c r="I55" s="47" t="str">
        <f t="shared" si="4"/>
        <v>25単位</v>
      </c>
      <c r="J55" s="23">
        <f t="shared" si="3"/>
        <v>25</v>
      </c>
      <c r="K55" s="69"/>
    </row>
    <row r="56" spans="1:11" ht="24.75" customHeight="1" x14ac:dyDescent="0.15">
      <c r="A56" s="24" t="s">
        <v>160</v>
      </c>
      <c r="B56" s="24">
        <v>1845</v>
      </c>
      <c r="C56" s="6" t="s">
        <v>315</v>
      </c>
      <c r="D56" s="53"/>
      <c r="E56" s="209"/>
      <c r="F56" s="196" t="s">
        <v>472</v>
      </c>
      <c r="G56" s="196"/>
      <c r="H56" s="196"/>
      <c r="I56" s="47" t="str">
        <f t="shared" si="4"/>
        <v>51単位</v>
      </c>
      <c r="J56" s="23">
        <f t="shared" si="3"/>
        <v>51</v>
      </c>
      <c r="K56" s="69"/>
    </row>
    <row r="57" spans="1:11" ht="24.75" customHeight="1" x14ac:dyDescent="0.15">
      <c r="A57" s="24" t="s">
        <v>160</v>
      </c>
      <c r="B57" s="24">
        <v>1846</v>
      </c>
      <c r="C57" s="2" t="s">
        <v>450</v>
      </c>
      <c r="D57" s="52" t="s">
        <v>470</v>
      </c>
      <c r="E57" s="210" t="s">
        <v>162</v>
      </c>
      <c r="F57" s="205" t="s">
        <v>471</v>
      </c>
      <c r="G57" s="189"/>
      <c r="H57" s="5" t="str">
        <f t="shared" ref="H57:H64" si="5">I49</f>
        <v>45単位</v>
      </c>
      <c r="I57" s="125" t="s">
        <v>316</v>
      </c>
      <c r="J57" s="23">
        <f t="shared" ref="J57:J64" si="6">ROUND(J49*0.7,0)</f>
        <v>32</v>
      </c>
      <c r="K57" s="69"/>
    </row>
    <row r="58" spans="1:11" ht="24.75" customHeight="1" x14ac:dyDescent="0.15">
      <c r="A58" s="24" t="s">
        <v>160</v>
      </c>
      <c r="B58" s="24">
        <v>1847</v>
      </c>
      <c r="C58" s="2" t="s">
        <v>451</v>
      </c>
      <c r="D58" s="53"/>
      <c r="E58" s="210"/>
      <c r="F58" s="193" t="s">
        <v>472</v>
      </c>
      <c r="G58" s="179"/>
      <c r="H58" s="5" t="str">
        <f t="shared" si="5"/>
        <v>92単位</v>
      </c>
      <c r="I58" s="225"/>
      <c r="J58" s="23">
        <f t="shared" si="6"/>
        <v>64</v>
      </c>
      <c r="K58" s="69"/>
    </row>
    <row r="59" spans="1:11" ht="24.75" customHeight="1" x14ac:dyDescent="0.15">
      <c r="A59" s="24" t="s">
        <v>160</v>
      </c>
      <c r="B59" s="24">
        <v>1848</v>
      </c>
      <c r="C59" s="6" t="s">
        <v>452</v>
      </c>
      <c r="D59" s="53"/>
      <c r="E59" s="211" t="s">
        <v>165</v>
      </c>
      <c r="F59" s="195" t="s">
        <v>471</v>
      </c>
      <c r="G59" s="183"/>
      <c r="H59" s="13" t="str">
        <f t="shared" si="5"/>
        <v>32単位</v>
      </c>
      <c r="I59" s="225"/>
      <c r="J59" s="43">
        <f t="shared" si="6"/>
        <v>22</v>
      </c>
      <c r="K59" s="69"/>
    </row>
    <row r="60" spans="1:11" ht="24.75" customHeight="1" x14ac:dyDescent="0.15">
      <c r="A60" s="24" t="s">
        <v>160</v>
      </c>
      <c r="B60" s="24">
        <v>1849</v>
      </c>
      <c r="C60" s="6" t="s">
        <v>453</v>
      </c>
      <c r="D60" s="53"/>
      <c r="E60" s="211"/>
      <c r="F60" s="196" t="s">
        <v>472</v>
      </c>
      <c r="G60" s="185"/>
      <c r="H60" s="13" t="str">
        <f t="shared" si="5"/>
        <v>65単位</v>
      </c>
      <c r="I60" s="225"/>
      <c r="J60" s="43">
        <f t="shared" si="6"/>
        <v>46</v>
      </c>
      <c r="K60" s="69"/>
    </row>
    <row r="61" spans="1:11" ht="24.75" customHeight="1" x14ac:dyDescent="0.15">
      <c r="A61" s="24" t="s">
        <v>160</v>
      </c>
      <c r="B61" s="24">
        <v>1850</v>
      </c>
      <c r="C61" s="2" t="s">
        <v>454</v>
      </c>
      <c r="D61" s="53"/>
      <c r="E61" s="212" t="s">
        <v>168</v>
      </c>
      <c r="F61" s="205" t="s">
        <v>471</v>
      </c>
      <c r="G61" s="189"/>
      <c r="H61" s="5" t="str">
        <f t="shared" si="5"/>
        <v>38単位</v>
      </c>
      <c r="I61" s="225"/>
      <c r="J61" s="23">
        <f t="shared" si="6"/>
        <v>27</v>
      </c>
      <c r="K61" s="69"/>
    </row>
    <row r="62" spans="1:11" ht="24.75" customHeight="1" x14ac:dyDescent="0.15">
      <c r="A62" s="24" t="s">
        <v>160</v>
      </c>
      <c r="B62" s="24">
        <v>1851</v>
      </c>
      <c r="C62" s="2" t="s">
        <v>455</v>
      </c>
      <c r="D62" s="53"/>
      <c r="E62" s="212"/>
      <c r="F62" s="193" t="s">
        <v>472</v>
      </c>
      <c r="G62" s="179"/>
      <c r="H62" s="5" t="str">
        <f t="shared" si="5"/>
        <v>78単位</v>
      </c>
      <c r="I62" s="225"/>
      <c r="J62" s="23">
        <f t="shared" si="6"/>
        <v>55</v>
      </c>
      <c r="K62" s="69"/>
    </row>
    <row r="63" spans="1:11" ht="24.75" customHeight="1" x14ac:dyDescent="0.15">
      <c r="A63" s="24" t="s">
        <v>160</v>
      </c>
      <c r="B63" s="24">
        <v>1852</v>
      </c>
      <c r="C63" s="6" t="s">
        <v>456</v>
      </c>
      <c r="D63" s="53"/>
      <c r="E63" s="209" t="s">
        <v>171</v>
      </c>
      <c r="F63" s="195" t="s">
        <v>471</v>
      </c>
      <c r="G63" s="183"/>
      <c r="H63" s="13" t="str">
        <f t="shared" si="5"/>
        <v>25単位</v>
      </c>
      <c r="I63" s="225"/>
      <c r="J63" s="43">
        <f t="shared" si="6"/>
        <v>18</v>
      </c>
      <c r="K63" s="69"/>
    </row>
    <row r="64" spans="1:11" ht="24.75" customHeight="1" x14ac:dyDescent="0.15">
      <c r="A64" s="24" t="s">
        <v>160</v>
      </c>
      <c r="B64" s="24">
        <v>1853</v>
      </c>
      <c r="C64" s="6" t="s">
        <v>457</v>
      </c>
      <c r="D64" s="93"/>
      <c r="E64" s="209"/>
      <c r="F64" s="196" t="s">
        <v>472</v>
      </c>
      <c r="G64" s="185"/>
      <c r="H64" s="13" t="str">
        <f t="shared" si="5"/>
        <v>51単位</v>
      </c>
      <c r="I64" s="226"/>
      <c r="J64" s="43">
        <f t="shared" si="6"/>
        <v>36</v>
      </c>
      <c r="K64" s="69"/>
    </row>
    <row r="65" spans="1:11" ht="24" customHeight="1" x14ac:dyDescent="0.2">
      <c r="A65" s="198" t="s">
        <v>232</v>
      </c>
      <c r="B65" s="198"/>
      <c r="C65" s="198"/>
      <c r="D65" s="198"/>
      <c r="E65" s="198"/>
      <c r="F65" s="198"/>
      <c r="G65" s="198"/>
      <c r="H65" s="198"/>
      <c r="I65" s="198"/>
      <c r="J65" s="198"/>
      <c r="K65" s="198"/>
    </row>
    <row r="66" spans="1:11" ht="15.75" customHeight="1" x14ac:dyDescent="0.15">
      <c r="A66" s="71" t="s">
        <v>317</v>
      </c>
      <c r="B66" s="71"/>
      <c r="C66" s="72" t="s">
        <v>1</v>
      </c>
      <c r="D66" s="72" t="s">
        <v>2</v>
      </c>
      <c r="E66" s="72"/>
      <c r="F66" s="72"/>
      <c r="G66" s="72"/>
      <c r="H66" s="72"/>
      <c r="I66" s="72"/>
      <c r="J66" s="99" t="s">
        <v>3</v>
      </c>
      <c r="K66" s="72" t="s">
        <v>4</v>
      </c>
    </row>
    <row r="67" spans="1:11" ht="16.5" customHeight="1" x14ac:dyDescent="0.15">
      <c r="A67" s="24" t="s">
        <v>5</v>
      </c>
      <c r="B67" s="24" t="s">
        <v>6</v>
      </c>
      <c r="C67" s="72"/>
      <c r="D67" s="72"/>
      <c r="E67" s="72"/>
      <c r="F67" s="72"/>
      <c r="G67" s="72"/>
      <c r="H67" s="72"/>
      <c r="I67" s="72"/>
      <c r="J67" s="99"/>
      <c r="K67" s="72"/>
    </row>
    <row r="68" spans="1:11" ht="24.75" customHeight="1" x14ac:dyDescent="0.15">
      <c r="A68" s="24" t="s">
        <v>160</v>
      </c>
      <c r="B68" s="24">
        <v>1854</v>
      </c>
      <c r="C68" s="2" t="s">
        <v>318</v>
      </c>
      <c r="D68" s="141" t="s">
        <v>319</v>
      </c>
      <c r="E68" s="141"/>
      <c r="F68" s="141"/>
      <c r="G68" s="141"/>
      <c r="H68" s="141"/>
      <c r="I68" s="37" t="s">
        <v>96</v>
      </c>
      <c r="J68" s="23">
        <v>100</v>
      </c>
      <c r="K68" s="176" t="s">
        <v>202</v>
      </c>
    </row>
    <row r="69" spans="1:11" ht="24.75" customHeight="1" x14ac:dyDescent="0.15">
      <c r="A69" s="24" t="s">
        <v>160</v>
      </c>
      <c r="B69" s="24">
        <v>1855</v>
      </c>
      <c r="C69" s="6" t="s">
        <v>320</v>
      </c>
      <c r="D69" s="214" t="s">
        <v>321</v>
      </c>
      <c r="E69" s="214"/>
      <c r="F69" s="214"/>
      <c r="G69" s="214"/>
      <c r="H69" s="214"/>
      <c r="I69" s="48" t="s">
        <v>322</v>
      </c>
      <c r="J69" s="43">
        <v>225</v>
      </c>
      <c r="K69" s="177"/>
    </row>
    <row r="70" spans="1:11" ht="24.75" customHeight="1" x14ac:dyDescent="0.15">
      <c r="A70" s="24" t="s">
        <v>160</v>
      </c>
      <c r="B70" s="24">
        <v>1856</v>
      </c>
      <c r="C70" s="2" t="s">
        <v>323</v>
      </c>
      <c r="D70" s="141" t="s">
        <v>324</v>
      </c>
      <c r="E70" s="141"/>
      <c r="F70" s="141"/>
      <c r="G70" s="141"/>
      <c r="H70" s="141"/>
      <c r="I70" s="37" t="s">
        <v>325</v>
      </c>
      <c r="J70" s="23">
        <v>150</v>
      </c>
      <c r="K70" s="177"/>
    </row>
    <row r="71" spans="1:11" ht="24.75" customHeight="1" x14ac:dyDescent="0.15">
      <c r="A71" s="24" t="s">
        <v>160</v>
      </c>
      <c r="B71" s="24">
        <v>1857</v>
      </c>
      <c r="C71" s="6" t="s">
        <v>326</v>
      </c>
      <c r="D71" s="214" t="s">
        <v>327</v>
      </c>
      <c r="E71" s="214"/>
      <c r="F71" s="214"/>
      <c r="G71" s="214"/>
      <c r="H71" s="214"/>
      <c r="I71" s="48" t="s">
        <v>242</v>
      </c>
      <c r="J71" s="43">
        <v>150</v>
      </c>
      <c r="K71" s="177"/>
    </row>
    <row r="72" spans="1:11" ht="24.75" customHeight="1" x14ac:dyDescent="0.15">
      <c r="A72" s="24" t="s">
        <v>160</v>
      </c>
      <c r="B72" s="24">
        <v>1858</v>
      </c>
      <c r="C72" s="2" t="s">
        <v>328</v>
      </c>
      <c r="D72" s="61" t="s">
        <v>329</v>
      </c>
      <c r="E72" s="61" t="s">
        <v>108</v>
      </c>
      <c r="F72" s="61"/>
      <c r="G72" s="140" t="s">
        <v>248</v>
      </c>
      <c r="H72" s="140"/>
      <c r="I72" s="46" t="s">
        <v>109</v>
      </c>
      <c r="J72" s="23">
        <v>480</v>
      </c>
      <c r="K72" s="177"/>
    </row>
    <row r="73" spans="1:11" ht="24.75" customHeight="1" x14ac:dyDescent="0.15">
      <c r="A73" s="24" t="s">
        <v>160</v>
      </c>
      <c r="B73" s="24">
        <v>1859</v>
      </c>
      <c r="C73" s="2" t="s">
        <v>330</v>
      </c>
      <c r="D73" s="61"/>
      <c r="E73" s="61"/>
      <c r="F73" s="61"/>
      <c r="G73" s="140" t="s">
        <v>250</v>
      </c>
      <c r="H73" s="140"/>
      <c r="I73" s="46" t="s">
        <v>109</v>
      </c>
      <c r="J73" s="23">
        <v>480</v>
      </c>
      <c r="K73" s="177"/>
    </row>
    <row r="74" spans="1:11" ht="24.75" customHeight="1" x14ac:dyDescent="0.15">
      <c r="A74" s="24" t="s">
        <v>160</v>
      </c>
      <c r="B74" s="24">
        <v>1860</v>
      </c>
      <c r="C74" s="2" t="s">
        <v>331</v>
      </c>
      <c r="D74" s="61"/>
      <c r="E74" s="61"/>
      <c r="F74" s="61"/>
      <c r="G74" s="141" t="s">
        <v>252</v>
      </c>
      <c r="H74" s="141"/>
      <c r="I74" s="37" t="s">
        <v>109</v>
      </c>
      <c r="J74" s="23">
        <v>480</v>
      </c>
      <c r="K74" s="177"/>
    </row>
    <row r="75" spans="1:11" ht="24.75" customHeight="1" x14ac:dyDescent="0.15">
      <c r="A75" s="24" t="s">
        <v>160</v>
      </c>
      <c r="B75" s="24">
        <v>1861</v>
      </c>
      <c r="C75" s="2" t="s">
        <v>332</v>
      </c>
      <c r="D75" s="61"/>
      <c r="E75" s="224" t="s">
        <v>333</v>
      </c>
      <c r="F75" s="224"/>
      <c r="G75" s="139" t="s">
        <v>255</v>
      </c>
      <c r="H75" s="139"/>
      <c r="I75" s="44" t="s">
        <v>117</v>
      </c>
      <c r="J75" s="23">
        <v>700</v>
      </c>
      <c r="K75" s="177"/>
    </row>
    <row r="76" spans="1:11" ht="24.75" customHeight="1" x14ac:dyDescent="0.15">
      <c r="A76" s="24" t="s">
        <v>160</v>
      </c>
      <c r="B76" s="24">
        <v>1862</v>
      </c>
      <c r="C76" s="6" t="s">
        <v>334</v>
      </c>
      <c r="D76" s="214" t="s">
        <v>335</v>
      </c>
      <c r="E76" s="214"/>
      <c r="F76" s="214"/>
      <c r="G76" s="214"/>
      <c r="H76" s="214"/>
      <c r="I76" s="48" t="s">
        <v>120</v>
      </c>
      <c r="J76" s="43">
        <v>120</v>
      </c>
      <c r="K76" s="177"/>
    </row>
    <row r="77" spans="1:11" ht="24.75" customHeight="1" x14ac:dyDescent="0.15">
      <c r="A77" s="24" t="s">
        <v>160</v>
      </c>
      <c r="B77" s="24">
        <v>1863</v>
      </c>
      <c r="C77" s="2" t="s">
        <v>336</v>
      </c>
      <c r="D77" s="61" t="s">
        <v>337</v>
      </c>
      <c r="E77" s="61"/>
      <c r="F77" s="141" t="s">
        <v>260</v>
      </c>
      <c r="G77" s="141"/>
      <c r="H77" s="141"/>
      <c r="I77" s="37" t="s">
        <v>338</v>
      </c>
      <c r="J77" s="23">
        <v>142</v>
      </c>
      <c r="K77" s="177"/>
    </row>
    <row r="78" spans="1:11" ht="24.75" customHeight="1" x14ac:dyDescent="0.15">
      <c r="A78" s="24" t="s">
        <v>160</v>
      </c>
      <c r="B78" s="24">
        <v>1864</v>
      </c>
      <c r="C78" s="2" t="s">
        <v>339</v>
      </c>
      <c r="D78" s="61"/>
      <c r="E78" s="61"/>
      <c r="F78" s="141" t="s">
        <v>263</v>
      </c>
      <c r="G78" s="141"/>
      <c r="H78" s="141"/>
      <c r="I78" s="37" t="s">
        <v>264</v>
      </c>
      <c r="J78" s="23">
        <v>110</v>
      </c>
      <c r="K78" s="177"/>
    </row>
    <row r="79" spans="1:11" ht="24.75" customHeight="1" x14ac:dyDescent="0.15">
      <c r="A79" s="24" t="s">
        <v>160</v>
      </c>
      <c r="B79" s="24">
        <v>1865</v>
      </c>
      <c r="C79" s="6" t="s">
        <v>340</v>
      </c>
      <c r="D79" s="66" t="s">
        <v>341</v>
      </c>
      <c r="E79" s="66"/>
      <c r="F79" s="66" t="s">
        <v>124</v>
      </c>
      <c r="G79" s="214" t="s">
        <v>471</v>
      </c>
      <c r="H79" s="214"/>
      <c r="I79" s="48" t="s">
        <v>125</v>
      </c>
      <c r="J79" s="43">
        <v>72</v>
      </c>
      <c r="K79" s="177"/>
    </row>
    <row r="80" spans="1:11" ht="24.75" customHeight="1" x14ac:dyDescent="0.15">
      <c r="A80" s="24" t="s">
        <v>160</v>
      </c>
      <c r="B80" s="24">
        <v>1866</v>
      </c>
      <c r="C80" s="6" t="s">
        <v>342</v>
      </c>
      <c r="D80" s="66"/>
      <c r="E80" s="66"/>
      <c r="F80" s="66"/>
      <c r="G80" s="214" t="s">
        <v>472</v>
      </c>
      <c r="H80" s="214"/>
      <c r="I80" s="48" t="s">
        <v>128</v>
      </c>
      <c r="J80" s="43">
        <v>144</v>
      </c>
      <c r="K80" s="177"/>
    </row>
    <row r="81" spans="1:11" ht="24.75" customHeight="1" x14ac:dyDescent="0.15">
      <c r="A81" s="24" t="s">
        <v>160</v>
      </c>
      <c r="B81" s="24">
        <v>1867</v>
      </c>
      <c r="C81" s="6" t="s">
        <v>343</v>
      </c>
      <c r="D81" s="66"/>
      <c r="E81" s="66"/>
      <c r="F81" s="66" t="s">
        <v>427</v>
      </c>
      <c r="G81" s="214" t="s">
        <v>471</v>
      </c>
      <c r="H81" s="214"/>
      <c r="I81" s="48" t="s">
        <v>132</v>
      </c>
      <c r="J81" s="43">
        <v>48</v>
      </c>
      <c r="K81" s="177"/>
    </row>
    <row r="82" spans="1:11" ht="24.75" customHeight="1" x14ac:dyDescent="0.15">
      <c r="A82" s="24" t="s">
        <v>160</v>
      </c>
      <c r="B82" s="24">
        <v>1868</v>
      </c>
      <c r="C82" s="6" t="s">
        <v>344</v>
      </c>
      <c r="D82" s="66"/>
      <c r="E82" s="66"/>
      <c r="F82" s="66"/>
      <c r="G82" s="214" t="s">
        <v>472</v>
      </c>
      <c r="H82" s="214"/>
      <c r="I82" s="48" t="s">
        <v>135</v>
      </c>
      <c r="J82" s="43">
        <v>96</v>
      </c>
      <c r="K82" s="177"/>
    </row>
    <row r="83" spans="1:11" ht="24.75" customHeight="1" x14ac:dyDescent="0.15">
      <c r="A83" s="24" t="s">
        <v>160</v>
      </c>
      <c r="B83" s="24">
        <v>1869</v>
      </c>
      <c r="C83" s="6" t="s">
        <v>345</v>
      </c>
      <c r="D83" s="66"/>
      <c r="E83" s="66"/>
      <c r="F83" s="66" t="s">
        <v>428</v>
      </c>
      <c r="G83" s="214" t="s">
        <v>471</v>
      </c>
      <c r="H83" s="214"/>
      <c r="I83" s="48" t="s">
        <v>138</v>
      </c>
      <c r="J83" s="43">
        <v>24</v>
      </c>
      <c r="K83" s="177"/>
    </row>
    <row r="84" spans="1:11" ht="24.75" customHeight="1" x14ac:dyDescent="0.15">
      <c r="A84" s="24" t="s">
        <v>160</v>
      </c>
      <c r="B84" s="24">
        <v>1870</v>
      </c>
      <c r="C84" s="6" t="s">
        <v>346</v>
      </c>
      <c r="D84" s="66"/>
      <c r="E84" s="66"/>
      <c r="F84" s="66"/>
      <c r="G84" s="214" t="s">
        <v>472</v>
      </c>
      <c r="H84" s="214"/>
      <c r="I84" s="48" t="s">
        <v>132</v>
      </c>
      <c r="J84" s="43">
        <v>48</v>
      </c>
      <c r="K84" s="177"/>
    </row>
    <row r="85" spans="1:11" ht="24.75" customHeight="1" x14ac:dyDescent="0.15">
      <c r="A85" s="24" t="s">
        <v>160</v>
      </c>
      <c r="B85" s="24">
        <v>1876</v>
      </c>
      <c r="C85" s="2" t="s">
        <v>605</v>
      </c>
      <c r="D85" s="108" t="s">
        <v>615</v>
      </c>
      <c r="E85" s="135"/>
      <c r="F85" s="215"/>
      <c r="G85" s="216"/>
      <c r="H85" s="217"/>
      <c r="I85" s="37" t="s">
        <v>601</v>
      </c>
      <c r="J85" s="23">
        <v>200</v>
      </c>
      <c r="K85" s="177"/>
    </row>
    <row r="86" spans="1:11" ht="24.75" customHeight="1" x14ac:dyDescent="0.15">
      <c r="A86" s="24" t="s">
        <v>160</v>
      </c>
      <c r="B86" s="24">
        <v>1877</v>
      </c>
      <c r="C86" s="2" t="s">
        <v>606</v>
      </c>
      <c r="D86" s="110"/>
      <c r="E86" s="138"/>
      <c r="F86" s="218" t="s">
        <v>602</v>
      </c>
      <c r="G86" s="219"/>
      <c r="H86" s="220"/>
      <c r="I86" s="37" t="s">
        <v>580</v>
      </c>
      <c r="J86" s="23">
        <v>100</v>
      </c>
      <c r="K86" s="178"/>
    </row>
    <row r="87" spans="1:11" ht="24.75" customHeight="1" x14ac:dyDescent="0.15">
      <c r="A87" s="24" t="s">
        <v>160</v>
      </c>
      <c r="B87" s="24">
        <v>1878</v>
      </c>
      <c r="C87" s="6" t="s">
        <v>607</v>
      </c>
      <c r="D87" s="221" t="s">
        <v>617</v>
      </c>
      <c r="E87" s="222"/>
      <c r="F87" s="222"/>
      <c r="G87" s="222"/>
      <c r="H87" s="223"/>
      <c r="I87" s="48" t="s">
        <v>608</v>
      </c>
      <c r="J87" s="43">
        <v>5</v>
      </c>
      <c r="K87" s="34" t="s">
        <v>14</v>
      </c>
    </row>
    <row r="88" spans="1:11" ht="24.75" customHeight="1" x14ac:dyDescent="0.15">
      <c r="A88" s="24" t="s">
        <v>160</v>
      </c>
      <c r="B88" s="24">
        <v>1871</v>
      </c>
      <c r="C88" s="2" t="s">
        <v>347</v>
      </c>
      <c r="D88" s="61" t="s">
        <v>612</v>
      </c>
      <c r="E88" s="61"/>
      <c r="F88" s="139" t="s">
        <v>348</v>
      </c>
      <c r="G88" s="139"/>
      <c r="H88" s="139"/>
      <c r="I88" s="44" t="s">
        <v>201</v>
      </c>
      <c r="J88" s="23">
        <f>ROUND(SUM(J4:J11)/8*59/1000,0)</f>
        <v>96</v>
      </c>
      <c r="K88" s="176" t="s">
        <v>202</v>
      </c>
    </row>
    <row r="89" spans="1:11" ht="24.75" customHeight="1" x14ac:dyDescent="0.15">
      <c r="A89" s="24" t="s">
        <v>160</v>
      </c>
      <c r="B89" s="24">
        <v>1872</v>
      </c>
      <c r="C89" s="2" t="s">
        <v>349</v>
      </c>
      <c r="D89" s="61"/>
      <c r="E89" s="61"/>
      <c r="F89" s="140" t="s">
        <v>350</v>
      </c>
      <c r="G89" s="140"/>
      <c r="H89" s="140"/>
      <c r="I89" s="44" t="s">
        <v>204</v>
      </c>
      <c r="J89" s="23">
        <f>ROUND(SUM(J4:J11)/8*43/1000,0)</f>
        <v>70</v>
      </c>
      <c r="K89" s="177"/>
    </row>
    <row r="90" spans="1:11" ht="24.75" customHeight="1" x14ac:dyDescent="0.15">
      <c r="A90" s="24" t="s">
        <v>160</v>
      </c>
      <c r="B90" s="24">
        <v>1873</v>
      </c>
      <c r="C90" s="2" t="s">
        <v>351</v>
      </c>
      <c r="D90" s="61"/>
      <c r="E90" s="61"/>
      <c r="F90" s="141" t="s">
        <v>352</v>
      </c>
      <c r="G90" s="141"/>
      <c r="H90" s="141"/>
      <c r="I90" s="44" t="s">
        <v>207</v>
      </c>
      <c r="J90" s="23">
        <f>ROUND(SUM(J4:J11)/8*23/1000,0)</f>
        <v>37</v>
      </c>
      <c r="K90" s="177"/>
    </row>
    <row r="91" spans="1:11" ht="24.75" customHeight="1" x14ac:dyDescent="0.15">
      <c r="A91" s="24" t="s">
        <v>160</v>
      </c>
      <c r="B91" s="24">
        <v>1874</v>
      </c>
      <c r="C91" s="2" t="s">
        <v>353</v>
      </c>
      <c r="D91" s="61"/>
      <c r="E91" s="61"/>
      <c r="F91" s="141" t="s">
        <v>354</v>
      </c>
      <c r="G91" s="141"/>
      <c r="H91" s="141"/>
      <c r="I91" s="45" t="s">
        <v>210</v>
      </c>
      <c r="J91" s="23">
        <f>ROUND(J90*0.9,0)</f>
        <v>33</v>
      </c>
      <c r="K91" s="177"/>
    </row>
    <row r="92" spans="1:11" ht="24.75" customHeight="1" x14ac:dyDescent="0.15">
      <c r="A92" s="24" t="s">
        <v>160</v>
      </c>
      <c r="B92" s="24">
        <v>1875</v>
      </c>
      <c r="C92" s="2" t="s">
        <v>355</v>
      </c>
      <c r="D92" s="61"/>
      <c r="E92" s="61"/>
      <c r="F92" s="141" t="s">
        <v>356</v>
      </c>
      <c r="G92" s="141"/>
      <c r="H92" s="141"/>
      <c r="I92" s="45" t="s">
        <v>307</v>
      </c>
      <c r="J92" s="23">
        <f>ROUND(J90*0.8,0)</f>
        <v>30</v>
      </c>
      <c r="K92" s="177"/>
    </row>
    <row r="93" spans="1:11" ht="24.75" customHeight="1" x14ac:dyDescent="0.15">
      <c r="A93" s="24" t="s">
        <v>160</v>
      </c>
      <c r="B93" s="51">
        <v>1881</v>
      </c>
      <c r="C93" s="2" t="s">
        <v>700</v>
      </c>
      <c r="D93" s="108" t="s">
        <v>660</v>
      </c>
      <c r="E93" s="135"/>
      <c r="F93" s="139" t="s">
        <v>652</v>
      </c>
      <c r="G93" s="139"/>
      <c r="H93" s="139"/>
      <c r="I93" s="44" t="s">
        <v>658</v>
      </c>
      <c r="J93" s="23">
        <f>ROUND(SUM(J4:J11)/8*12/1000,0)</f>
        <v>20</v>
      </c>
      <c r="K93" s="177"/>
    </row>
    <row r="94" spans="1:11" ht="24.75" customHeight="1" x14ac:dyDescent="0.15">
      <c r="A94" s="24" t="s">
        <v>160</v>
      </c>
      <c r="B94" s="51">
        <v>1882</v>
      </c>
      <c r="C94" s="2" t="s">
        <v>701</v>
      </c>
      <c r="D94" s="110"/>
      <c r="E94" s="138"/>
      <c r="F94" s="140" t="s">
        <v>653</v>
      </c>
      <c r="G94" s="140"/>
      <c r="H94" s="140"/>
      <c r="I94" s="44" t="s">
        <v>659</v>
      </c>
      <c r="J94" s="23">
        <f>ROUND(SUM(J4:J11)/8*10/1000,0)</f>
        <v>16</v>
      </c>
      <c r="K94" s="178"/>
    </row>
  </sheetData>
  <mergeCells count="157">
    <mergeCell ref="F44:H44"/>
    <mergeCell ref="F45:H45"/>
    <mergeCell ref="K39:K45"/>
    <mergeCell ref="K68:K86"/>
    <mergeCell ref="F88:H88"/>
    <mergeCell ref="F89:H89"/>
    <mergeCell ref="F90:H90"/>
    <mergeCell ref="F91:H91"/>
    <mergeCell ref="E75:F75"/>
    <mergeCell ref="G75:H75"/>
    <mergeCell ref="D76:H76"/>
    <mergeCell ref="D77:E78"/>
    <mergeCell ref="F77:H77"/>
    <mergeCell ref="F78:H78"/>
    <mergeCell ref="D68:H68"/>
    <mergeCell ref="D69:H69"/>
    <mergeCell ref="D70:H70"/>
    <mergeCell ref="D71:H71"/>
    <mergeCell ref="D72:D75"/>
    <mergeCell ref="E72:F74"/>
    <mergeCell ref="G72:H72"/>
    <mergeCell ref="G73:H73"/>
    <mergeCell ref="G74:H74"/>
    <mergeCell ref="F92:H92"/>
    <mergeCell ref="D79:E84"/>
    <mergeCell ref="F79:F80"/>
    <mergeCell ref="G79:H79"/>
    <mergeCell ref="G80:H80"/>
    <mergeCell ref="F81:F82"/>
    <mergeCell ref="G81:H81"/>
    <mergeCell ref="G82:H82"/>
    <mergeCell ref="F83:F84"/>
    <mergeCell ref="G83:H83"/>
    <mergeCell ref="D85:E86"/>
    <mergeCell ref="F85:H85"/>
    <mergeCell ref="F86:H86"/>
    <mergeCell ref="D87:H87"/>
    <mergeCell ref="D88:E92"/>
    <mergeCell ref="G84:H84"/>
    <mergeCell ref="F61:G61"/>
    <mergeCell ref="F62:G62"/>
    <mergeCell ref="E63:E64"/>
    <mergeCell ref="F63:G63"/>
    <mergeCell ref="A65:K65"/>
    <mergeCell ref="A66:B66"/>
    <mergeCell ref="C66:C67"/>
    <mergeCell ref="D66:I67"/>
    <mergeCell ref="J66:J67"/>
    <mergeCell ref="K66:K67"/>
    <mergeCell ref="F54:H54"/>
    <mergeCell ref="E55:E56"/>
    <mergeCell ref="F55:H55"/>
    <mergeCell ref="F56:H56"/>
    <mergeCell ref="K49:K64"/>
    <mergeCell ref="D57:D64"/>
    <mergeCell ref="E57:E58"/>
    <mergeCell ref="F57:G57"/>
    <mergeCell ref="F64:G64"/>
    <mergeCell ref="D49:D56"/>
    <mergeCell ref="E49:E50"/>
    <mergeCell ref="F49:H49"/>
    <mergeCell ref="F50:H50"/>
    <mergeCell ref="E51:E52"/>
    <mergeCell ref="F51:H51"/>
    <mergeCell ref="F52:H52"/>
    <mergeCell ref="E53:E54"/>
    <mergeCell ref="F53:H53"/>
    <mergeCell ref="I57:I64"/>
    <mergeCell ref="F58:G58"/>
    <mergeCell ref="E59:E60"/>
    <mergeCell ref="F59:G59"/>
    <mergeCell ref="F60:G60"/>
    <mergeCell ref="E61:E62"/>
    <mergeCell ref="A46:K46"/>
    <mergeCell ref="A47:B47"/>
    <mergeCell ref="C47:C48"/>
    <mergeCell ref="D47:I48"/>
    <mergeCell ref="J47:J48"/>
    <mergeCell ref="K47:K48"/>
    <mergeCell ref="F38:G38"/>
    <mergeCell ref="D39:E43"/>
    <mergeCell ref="F39:H39"/>
    <mergeCell ref="F40:H40"/>
    <mergeCell ref="F41:H41"/>
    <mergeCell ref="F42:H42"/>
    <mergeCell ref="F43:H43"/>
    <mergeCell ref="K31:K38"/>
    <mergeCell ref="F32:G32"/>
    <mergeCell ref="E33:E34"/>
    <mergeCell ref="F33:G33"/>
    <mergeCell ref="F34:G34"/>
    <mergeCell ref="E35:E36"/>
    <mergeCell ref="F35:G35"/>
    <mergeCell ref="F36:G36"/>
    <mergeCell ref="E37:E38"/>
    <mergeCell ref="F37:G37"/>
    <mergeCell ref="D44:E45"/>
    <mergeCell ref="F27:G27"/>
    <mergeCell ref="F28:G28"/>
    <mergeCell ref="E29:E30"/>
    <mergeCell ref="F29:G29"/>
    <mergeCell ref="F30:G30"/>
    <mergeCell ref="E31:E32"/>
    <mergeCell ref="F31:G31"/>
    <mergeCell ref="D23:D38"/>
    <mergeCell ref="E23:E24"/>
    <mergeCell ref="F23:G23"/>
    <mergeCell ref="J21:J22"/>
    <mergeCell ref="K21:K22"/>
    <mergeCell ref="K12:K19"/>
    <mergeCell ref="F13:H13"/>
    <mergeCell ref="E14:E15"/>
    <mergeCell ref="F14:H14"/>
    <mergeCell ref="F15:H15"/>
    <mergeCell ref="E16:E17"/>
    <mergeCell ref="F16:H16"/>
    <mergeCell ref="F17:H17"/>
    <mergeCell ref="E18:E19"/>
    <mergeCell ref="F18:H18"/>
    <mergeCell ref="A1:K1"/>
    <mergeCell ref="A2:B2"/>
    <mergeCell ref="C2:C3"/>
    <mergeCell ref="D2:I3"/>
    <mergeCell ref="J2:J3"/>
    <mergeCell ref="K2:K3"/>
    <mergeCell ref="F9:H9"/>
    <mergeCell ref="E10:E11"/>
    <mergeCell ref="F10:H10"/>
    <mergeCell ref="F11:H11"/>
    <mergeCell ref="D4:D19"/>
    <mergeCell ref="E4:E5"/>
    <mergeCell ref="F4:H4"/>
    <mergeCell ref="F19:H19"/>
    <mergeCell ref="D93:E94"/>
    <mergeCell ref="F93:H93"/>
    <mergeCell ref="F94:H94"/>
    <mergeCell ref="K88:K94"/>
    <mergeCell ref="K4:K11"/>
    <mergeCell ref="F5:H5"/>
    <mergeCell ref="E6:E7"/>
    <mergeCell ref="F6:H6"/>
    <mergeCell ref="F7:H7"/>
    <mergeCell ref="E8:E9"/>
    <mergeCell ref="F8:H8"/>
    <mergeCell ref="E12:E13"/>
    <mergeCell ref="F12:H12"/>
    <mergeCell ref="I23:I38"/>
    <mergeCell ref="K23:K30"/>
    <mergeCell ref="F24:G24"/>
    <mergeCell ref="E25:E26"/>
    <mergeCell ref="F25:G25"/>
    <mergeCell ref="F26:G26"/>
    <mergeCell ref="E27:E28"/>
    <mergeCell ref="A20:K20"/>
    <mergeCell ref="A21:B21"/>
    <mergeCell ref="C21:C22"/>
    <mergeCell ref="D21:I22"/>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rowBreaks count="2" manualBreakCount="2">
    <brk id="32" max="10" man="1"/>
    <brk id="6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94"/>
  <sheetViews>
    <sheetView view="pageBreakPreview" zoomScale="85" zoomScaleNormal="84" zoomScaleSheetLayoutView="85" workbookViewId="0">
      <selection activeCell="D88" sqref="D88:E92"/>
    </sheetView>
  </sheetViews>
  <sheetFormatPr defaultRowHeight="12" x14ac:dyDescent="0.15"/>
  <cols>
    <col min="1" max="2" width="7.28515625" style="28" customWidth="1"/>
    <col min="3" max="3" width="40.140625" style="28" customWidth="1"/>
    <col min="4" max="4" width="15" style="28" customWidth="1"/>
    <col min="5" max="5" width="15.85546875" style="28" customWidth="1"/>
    <col min="6" max="6" width="31.28515625" style="28" customWidth="1"/>
    <col min="7" max="7" width="34" style="28" customWidth="1"/>
    <col min="8" max="8" width="17.140625" style="28" customWidth="1"/>
    <col min="9" max="9" width="31.140625" style="28" customWidth="1"/>
    <col min="10" max="10" width="9.140625" style="28"/>
    <col min="11" max="11" width="11.7109375" style="28" customWidth="1"/>
    <col min="12" max="16384" width="9.140625" style="28"/>
  </cols>
  <sheetData>
    <row r="1" spans="1:11" ht="24" customHeight="1" x14ac:dyDescent="0.15">
      <c r="A1" s="77" t="s">
        <v>478</v>
      </c>
      <c r="B1" s="77"/>
      <c r="C1" s="77"/>
      <c r="D1" s="77"/>
      <c r="E1" s="77"/>
      <c r="F1" s="77"/>
      <c r="G1" s="77"/>
      <c r="H1" s="77"/>
      <c r="I1" s="77"/>
      <c r="J1" s="77"/>
      <c r="K1" s="77"/>
    </row>
    <row r="2" spans="1:11" ht="15.75" customHeight="1" x14ac:dyDescent="0.15">
      <c r="A2" s="71" t="s">
        <v>0</v>
      </c>
      <c r="B2" s="71"/>
      <c r="C2" s="72" t="s">
        <v>1</v>
      </c>
      <c r="D2" s="72" t="s">
        <v>2</v>
      </c>
      <c r="E2" s="72"/>
      <c r="F2" s="72"/>
      <c r="G2" s="72"/>
      <c r="H2" s="72"/>
      <c r="I2" s="72"/>
      <c r="J2" s="99" t="s">
        <v>3</v>
      </c>
      <c r="K2" s="72" t="s">
        <v>4</v>
      </c>
    </row>
    <row r="3" spans="1:11" ht="16.5" customHeight="1" x14ac:dyDescent="0.15">
      <c r="A3" s="24" t="s">
        <v>5</v>
      </c>
      <c r="B3" s="24" t="s">
        <v>6</v>
      </c>
      <c r="C3" s="72"/>
      <c r="D3" s="72"/>
      <c r="E3" s="72"/>
      <c r="F3" s="74"/>
      <c r="G3" s="74"/>
      <c r="H3" s="74"/>
      <c r="I3" s="72"/>
      <c r="J3" s="99"/>
      <c r="K3" s="72"/>
    </row>
    <row r="4" spans="1:11" ht="24.75" customHeight="1" x14ac:dyDescent="0.15">
      <c r="A4" s="24" t="s">
        <v>160</v>
      </c>
      <c r="B4" s="24">
        <v>1701</v>
      </c>
      <c r="C4" s="2" t="s">
        <v>479</v>
      </c>
      <c r="D4" s="52" t="s">
        <v>480</v>
      </c>
      <c r="E4" s="191" t="s">
        <v>162</v>
      </c>
      <c r="F4" s="189" t="s">
        <v>471</v>
      </c>
      <c r="G4" s="190"/>
      <c r="H4" s="190"/>
      <c r="I4" s="5" t="s">
        <v>665</v>
      </c>
      <c r="J4" s="23">
        <v>1383</v>
      </c>
      <c r="K4" s="176" t="s">
        <v>8</v>
      </c>
    </row>
    <row r="5" spans="1:11" ht="24.75" customHeight="1" x14ac:dyDescent="0.15">
      <c r="A5" s="24" t="s">
        <v>160</v>
      </c>
      <c r="B5" s="24">
        <v>1702</v>
      </c>
      <c r="C5" s="2" t="s">
        <v>481</v>
      </c>
      <c r="D5" s="53"/>
      <c r="E5" s="192"/>
      <c r="F5" s="179" t="s">
        <v>472</v>
      </c>
      <c r="G5" s="180"/>
      <c r="H5" s="180"/>
      <c r="I5" s="5" t="s">
        <v>666</v>
      </c>
      <c r="J5" s="23">
        <v>2807</v>
      </c>
      <c r="K5" s="177"/>
    </row>
    <row r="6" spans="1:11" ht="24.75" customHeight="1" x14ac:dyDescent="0.15">
      <c r="A6" s="24" t="s">
        <v>160</v>
      </c>
      <c r="B6" s="24">
        <v>1703</v>
      </c>
      <c r="C6" s="6" t="s">
        <v>482</v>
      </c>
      <c r="D6" s="53"/>
      <c r="E6" s="181" t="s">
        <v>165</v>
      </c>
      <c r="F6" s="183" t="s">
        <v>471</v>
      </c>
      <c r="G6" s="184"/>
      <c r="H6" s="184"/>
      <c r="I6" s="13" t="s">
        <v>667</v>
      </c>
      <c r="J6" s="43">
        <v>973</v>
      </c>
      <c r="K6" s="177"/>
    </row>
    <row r="7" spans="1:11" ht="24.75" customHeight="1" x14ac:dyDescent="0.15">
      <c r="A7" s="24" t="s">
        <v>160</v>
      </c>
      <c r="B7" s="24">
        <v>1704</v>
      </c>
      <c r="C7" s="6" t="s">
        <v>483</v>
      </c>
      <c r="D7" s="53"/>
      <c r="E7" s="182"/>
      <c r="F7" s="185" t="s">
        <v>472</v>
      </c>
      <c r="G7" s="186"/>
      <c r="H7" s="186"/>
      <c r="I7" s="13" t="s">
        <v>668</v>
      </c>
      <c r="J7" s="43">
        <v>1991</v>
      </c>
      <c r="K7" s="177"/>
    </row>
    <row r="8" spans="1:11" ht="24.75" customHeight="1" x14ac:dyDescent="0.15">
      <c r="A8" s="24" t="s">
        <v>160</v>
      </c>
      <c r="B8" s="24">
        <v>1705</v>
      </c>
      <c r="C8" s="2" t="s">
        <v>484</v>
      </c>
      <c r="D8" s="53"/>
      <c r="E8" s="187" t="s">
        <v>168</v>
      </c>
      <c r="F8" s="189" t="s">
        <v>471</v>
      </c>
      <c r="G8" s="190"/>
      <c r="H8" s="190"/>
      <c r="I8" s="5" t="s">
        <v>669</v>
      </c>
      <c r="J8" s="23">
        <v>1165</v>
      </c>
      <c r="K8" s="177"/>
    </row>
    <row r="9" spans="1:11" ht="24.75" customHeight="1" x14ac:dyDescent="0.15">
      <c r="A9" s="24" t="s">
        <v>160</v>
      </c>
      <c r="B9" s="24">
        <v>1706</v>
      </c>
      <c r="C9" s="2" t="s">
        <v>485</v>
      </c>
      <c r="D9" s="53"/>
      <c r="E9" s="188"/>
      <c r="F9" s="179" t="s">
        <v>472</v>
      </c>
      <c r="G9" s="180"/>
      <c r="H9" s="180"/>
      <c r="I9" s="5" t="s">
        <v>670</v>
      </c>
      <c r="J9" s="23">
        <v>2373</v>
      </c>
      <c r="K9" s="177"/>
    </row>
    <row r="10" spans="1:11" ht="24.75" customHeight="1" x14ac:dyDescent="0.15">
      <c r="A10" s="24" t="s">
        <v>160</v>
      </c>
      <c r="B10" s="24">
        <v>1707</v>
      </c>
      <c r="C10" s="6" t="s">
        <v>486</v>
      </c>
      <c r="D10" s="53"/>
      <c r="E10" s="199" t="s">
        <v>171</v>
      </c>
      <c r="F10" s="183" t="s">
        <v>471</v>
      </c>
      <c r="G10" s="184"/>
      <c r="H10" s="184"/>
      <c r="I10" s="13" t="s">
        <v>671</v>
      </c>
      <c r="J10" s="43">
        <v>755</v>
      </c>
      <c r="K10" s="177"/>
    </row>
    <row r="11" spans="1:11" ht="24.75" customHeight="1" x14ac:dyDescent="0.15">
      <c r="A11" s="24" t="s">
        <v>160</v>
      </c>
      <c r="B11" s="24">
        <v>1708</v>
      </c>
      <c r="C11" s="6" t="s">
        <v>487</v>
      </c>
      <c r="D11" s="53"/>
      <c r="E11" s="200"/>
      <c r="F11" s="185" t="s">
        <v>472</v>
      </c>
      <c r="G11" s="186"/>
      <c r="H11" s="186"/>
      <c r="I11" s="13" t="s">
        <v>672</v>
      </c>
      <c r="J11" s="43">
        <v>1557</v>
      </c>
      <c r="K11" s="178"/>
    </row>
    <row r="12" spans="1:11" ht="24.75" customHeight="1" x14ac:dyDescent="0.15">
      <c r="A12" s="24" t="s">
        <v>160</v>
      </c>
      <c r="B12" s="24">
        <v>1709</v>
      </c>
      <c r="C12" s="2" t="s">
        <v>488</v>
      </c>
      <c r="D12" s="53"/>
      <c r="E12" s="191" t="s">
        <v>162</v>
      </c>
      <c r="F12" s="179" t="s">
        <v>471</v>
      </c>
      <c r="G12" s="180"/>
      <c r="H12" s="180"/>
      <c r="I12" s="5" t="str">
        <f t="shared" ref="I12:I19" si="0">J12&amp;"単位"</f>
        <v>317単位</v>
      </c>
      <c r="J12" s="23">
        <v>317</v>
      </c>
      <c r="K12" s="69" t="s">
        <v>174</v>
      </c>
    </row>
    <row r="13" spans="1:11" ht="24.75" customHeight="1" x14ac:dyDescent="0.15">
      <c r="A13" s="24" t="s">
        <v>160</v>
      </c>
      <c r="B13" s="24">
        <v>1710</v>
      </c>
      <c r="C13" s="2" t="s">
        <v>489</v>
      </c>
      <c r="D13" s="53"/>
      <c r="E13" s="192"/>
      <c r="F13" s="203" t="s">
        <v>472</v>
      </c>
      <c r="G13" s="204"/>
      <c r="H13" s="204"/>
      <c r="I13" s="5" t="str">
        <f t="shared" si="0"/>
        <v>323単位</v>
      </c>
      <c r="J13" s="23">
        <v>323</v>
      </c>
      <c r="K13" s="69"/>
    </row>
    <row r="14" spans="1:11" ht="24.75" customHeight="1" x14ac:dyDescent="0.15">
      <c r="A14" s="24" t="s">
        <v>160</v>
      </c>
      <c r="B14" s="24">
        <v>1711</v>
      </c>
      <c r="C14" s="6" t="s">
        <v>490</v>
      </c>
      <c r="D14" s="53"/>
      <c r="E14" s="181" t="s">
        <v>165</v>
      </c>
      <c r="F14" s="185" t="s">
        <v>471</v>
      </c>
      <c r="G14" s="186"/>
      <c r="H14" s="186"/>
      <c r="I14" s="13" t="str">
        <f t="shared" si="0"/>
        <v>223単位</v>
      </c>
      <c r="J14" s="43">
        <v>223</v>
      </c>
      <c r="K14" s="69"/>
    </row>
    <row r="15" spans="1:11" ht="24.75" customHeight="1" x14ac:dyDescent="0.15">
      <c r="A15" s="24" t="s">
        <v>160</v>
      </c>
      <c r="B15" s="24">
        <v>1712</v>
      </c>
      <c r="C15" s="6" t="s">
        <v>491</v>
      </c>
      <c r="D15" s="53"/>
      <c r="E15" s="182"/>
      <c r="F15" s="201" t="s">
        <v>472</v>
      </c>
      <c r="G15" s="202"/>
      <c r="H15" s="202"/>
      <c r="I15" s="13" t="str">
        <f t="shared" si="0"/>
        <v>229単位</v>
      </c>
      <c r="J15" s="43">
        <v>229</v>
      </c>
      <c r="K15" s="69"/>
    </row>
    <row r="16" spans="1:11" ht="24.75" customHeight="1" x14ac:dyDescent="0.15">
      <c r="A16" s="24" t="s">
        <v>160</v>
      </c>
      <c r="B16" s="24">
        <v>1713</v>
      </c>
      <c r="C16" s="2" t="s">
        <v>492</v>
      </c>
      <c r="D16" s="53"/>
      <c r="E16" s="187" t="s">
        <v>168</v>
      </c>
      <c r="F16" s="179" t="s">
        <v>471</v>
      </c>
      <c r="G16" s="180"/>
      <c r="H16" s="180"/>
      <c r="I16" s="5" t="str">
        <f t="shared" si="0"/>
        <v>267単位</v>
      </c>
      <c r="J16" s="23">
        <v>267</v>
      </c>
      <c r="K16" s="69"/>
    </row>
    <row r="17" spans="1:11" ht="24.75" customHeight="1" x14ac:dyDescent="0.15">
      <c r="A17" s="24" t="s">
        <v>160</v>
      </c>
      <c r="B17" s="24">
        <v>1714</v>
      </c>
      <c r="C17" s="2" t="s">
        <v>493</v>
      </c>
      <c r="D17" s="53"/>
      <c r="E17" s="188"/>
      <c r="F17" s="203" t="s">
        <v>472</v>
      </c>
      <c r="G17" s="204"/>
      <c r="H17" s="204"/>
      <c r="I17" s="5" t="str">
        <f t="shared" si="0"/>
        <v>273単位</v>
      </c>
      <c r="J17" s="23">
        <v>273</v>
      </c>
      <c r="K17" s="69"/>
    </row>
    <row r="18" spans="1:11" ht="24.75" customHeight="1" x14ac:dyDescent="0.15">
      <c r="A18" s="24" t="s">
        <v>160</v>
      </c>
      <c r="B18" s="24">
        <v>1715</v>
      </c>
      <c r="C18" s="6" t="s">
        <v>494</v>
      </c>
      <c r="D18" s="53"/>
      <c r="E18" s="199" t="s">
        <v>171</v>
      </c>
      <c r="F18" s="185" t="s">
        <v>471</v>
      </c>
      <c r="G18" s="186"/>
      <c r="H18" s="186"/>
      <c r="I18" s="13" t="str">
        <f t="shared" si="0"/>
        <v>173単位</v>
      </c>
      <c r="J18" s="43">
        <v>173</v>
      </c>
      <c r="K18" s="69"/>
    </row>
    <row r="19" spans="1:11" ht="24.75" customHeight="1" x14ac:dyDescent="0.15">
      <c r="A19" s="24" t="s">
        <v>160</v>
      </c>
      <c r="B19" s="24">
        <v>1716</v>
      </c>
      <c r="C19" s="6" t="s">
        <v>495</v>
      </c>
      <c r="D19" s="93"/>
      <c r="E19" s="200"/>
      <c r="F19" s="201" t="s">
        <v>472</v>
      </c>
      <c r="G19" s="202"/>
      <c r="H19" s="202"/>
      <c r="I19" s="13" t="str">
        <f t="shared" si="0"/>
        <v>179単位</v>
      </c>
      <c r="J19" s="43">
        <v>179</v>
      </c>
      <c r="K19" s="69"/>
    </row>
    <row r="20" spans="1:11" ht="24" customHeight="1" x14ac:dyDescent="0.2">
      <c r="A20" s="198" t="s">
        <v>182</v>
      </c>
      <c r="B20" s="198"/>
      <c r="C20" s="198"/>
      <c r="D20" s="198"/>
      <c r="E20" s="198"/>
      <c r="F20" s="198"/>
      <c r="G20" s="198"/>
      <c r="H20" s="198"/>
      <c r="I20" s="198"/>
      <c r="J20" s="198"/>
      <c r="K20" s="198"/>
    </row>
    <row r="21" spans="1:11" ht="15.75" customHeight="1" x14ac:dyDescent="0.15">
      <c r="A21" s="71" t="s">
        <v>0</v>
      </c>
      <c r="B21" s="71"/>
      <c r="C21" s="72" t="s">
        <v>1</v>
      </c>
      <c r="D21" s="72" t="s">
        <v>2</v>
      </c>
      <c r="E21" s="72"/>
      <c r="F21" s="72"/>
      <c r="G21" s="72"/>
      <c r="H21" s="72"/>
      <c r="I21" s="72"/>
      <c r="J21" s="99" t="s">
        <v>3</v>
      </c>
      <c r="K21" s="72" t="s">
        <v>4</v>
      </c>
    </row>
    <row r="22" spans="1:11" ht="16.5" customHeight="1" x14ac:dyDescent="0.15">
      <c r="A22" s="24" t="s">
        <v>5</v>
      </c>
      <c r="B22" s="24" t="s">
        <v>6</v>
      </c>
      <c r="C22" s="72"/>
      <c r="D22" s="72"/>
      <c r="E22" s="72"/>
      <c r="F22" s="72"/>
      <c r="G22" s="72"/>
      <c r="H22" s="72"/>
      <c r="I22" s="72"/>
      <c r="J22" s="99"/>
      <c r="K22" s="72"/>
    </row>
    <row r="23" spans="1:11" ht="24.75" customHeight="1" x14ac:dyDescent="0.15">
      <c r="A23" s="24" t="s">
        <v>160</v>
      </c>
      <c r="B23" s="24">
        <v>1717</v>
      </c>
      <c r="C23" s="2" t="s">
        <v>496</v>
      </c>
      <c r="D23" s="52" t="s">
        <v>497</v>
      </c>
      <c r="E23" s="207" t="s">
        <v>162</v>
      </c>
      <c r="F23" s="205" t="s">
        <v>471</v>
      </c>
      <c r="G23" s="189"/>
      <c r="H23" s="5" t="str">
        <f t="shared" ref="H23:H38" si="1">I4</f>
        <v>1,383単位</v>
      </c>
      <c r="I23" s="125" t="s">
        <v>498</v>
      </c>
      <c r="J23" s="23">
        <f t="shared" ref="J23:J38" si="2">ROUND(J4*0.7,0)</f>
        <v>968</v>
      </c>
      <c r="K23" s="176" t="s">
        <v>8</v>
      </c>
    </row>
    <row r="24" spans="1:11" ht="24.75" customHeight="1" x14ac:dyDescent="0.15">
      <c r="A24" s="24" t="s">
        <v>160</v>
      </c>
      <c r="B24" s="24">
        <v>1718</v>
      </c>
      <c r="C24" s="2" t="s">
        <v>499</v>
      </c>
      <c r="D24" s="53"/>
      <c r="E24" s="207"/>
      <c r="F24" s="193" t="s">
        <v>472</v>
      </c>
      <c r="G24" s="179"/>
      <c r="H24" s="5" t="str">
        <f t="shared" si="1"/>
        <v>2,807単位</v>
      </c>
      <c r="I24" s="126"/>
      <c r="J24" s="23">
        <f t="shared" si="2"/>
        <v>1965</v>
      </c>
      <c r="K24" s="177"/>
    </row>
    <row r="25" spans="1:11" ht="24.75" customHeight="1" x14ac:dyDescent="0.15">
      <c r="A25" s="24" t="s">
        <v>160</v>
      </c>
      <c r="B25" s="24">
        <v>1719</v>
      </c>
      <c r="C25" s="6" t="s">
        <v>500</v>
      </c>
      <c r="D25" s="53"/>
      <c r="E25" s="194" t="s">
        <v>165</v>
      </c>
      <c r="F25" s="195" t="s">
        <v>471</v>
      </c>
      <c r="G25" s="183"/>
      <c r="H25" s="13" t="str">
        <f t="shared" si="1"/>
        <v>973単位</v>
      </c>
      <c r="I25" s="126"/>
      <c r="J25" s="43">
        <f t="shared" si="2"/>
        <v>681</v>
      </c>
      <c r="K25" s="177"/>
    </row>
    <row r="26" spans="1:11" ht="24.75" customHeight="1" x14ac:dyDescent="0.15">
      <c r="A26" s="24" t="s">
        <v>160</v>
      </c>
      <c r="B26" s="24">
        <v>1720</v>
      </c>
      <c r="C26" s="6" t="s">
        <v>501</v>
      </c>
      <c r="D26" s="53"/>
      <c r="E26" s="194"/>
      <c r="F26" s="196" t="s">
        <v>472</v>
      </c>
      <c r="G26" s="185"/>
      <c r="H26" s="13" t="str">
        <f t="shared" si="1"/>
        <v>1,991単位</v>
      </c>
      <c r="I26" s="126"/>
      <c r="J26" s="43">
        <f t="shared" si="2"/>
        <v>1394</v>
      </c>
      <c r="K26" s="177"/>
    </row>
    <row r="27" spans="1:11" ht="24.75" customHeight="1" x14ac:dyDescent="0.15">
      <c r="A27" s="24" t="s">
        <v>160</v>
      </c>
      <c r="B27" s="24">
        <v>1721</v>
      </c>
      <c r="C27" s="2" t="s">
        <v>502</v>
      </c>
      <c r="D27" s="53"/>
      <c r="E27" s="197" t="s">
        <v>168</v>
      </c>
      <c r="F27" s="205" t="s">
        <v>471</v>
      </c>
      <c r="G27" s="189"/>
      <c r="H27" s="5" t="str">
        <f t="shared" si="1"/>
        <v>1,165単位</v>
      </c>
      <c r="I27" s="126"/>
      <c r="J27" s="23">
        <f t="shared" si="2"/>
        <v>816</v>
      </c>
      <c r="K27" s="177"/>
    </row>
    <row r="28" spans="1:11" ht="24.75" customHeight="1" x14ac:dyDescent="0.15">
      <c r="A28" s="24" t="s">
        <v>160</v>
      </c>
      <c r="B28" s="24">
        <v>1722</v>
      </c>
      <c r="C28" s="2" t="s">
        <v>503</v>
      </c>
      <c r="D28" s="53"/>
      <c r="E28" s="197"/>
      <c r="F28" s="193" t="s">
        <v>472</v>
      </c>
      <c r="G28" s="179"/>
      <c r="H28" s="5" t="str">
        <f t="shared" si="1"/>
        <v>2,373単位</v>
      </c>
      <c r="I28" s="126"/>
      <c r="J28" s="23">
        <f t="shared" si="2"/>
        <v>1661</v>
      </c>
      <c r="K28" s="177"/>
    </row>
    <row r="29" spans="1:11" ht="24.75" customHeight="1" x14ac:dyDescent="0.15">
      <c r="A29" s="24" t="s">
        <v>160</v>
      </c>
      <c r="B29" s="24">
        <v>1723</v>
      </c>
      <c r="C29" s="6" t="s">
        <v>504</v>
      </c>
      <c r="D29" s="53"/>
      <c r="E29" s="206" t="s">
        <v>171</v>
      </c>
      <c r="F29" s="195" t="s">
        <v>471</v>
      </c>
      <c r="G29" s="183"/>
      <c r="H29" s="13" t="str">
        <f t="shared" si="1"/>
        <v>755単位</v>
      </c>
      <c r="I29" s="126"/>
      <c r="J29" s="43">
        <f t="shared" si="2"/>
        <v>529</v>
      </c>
      <c r="K29" s="177"/>
    </row>
    <row r="30" spans="1:11" ht="24.75" customHeight="1" x14ac:dyDescent="0.15">
      <c r="A30" s="24" t="s">
        <v>160</v>
      </c>
      <c r="B30" s="24">
        <v>1724</v>
      </c>
      <c r="C30" s="6" t="s">
        <v>505</v>
      </c>
      <c r="D30" s="53"/>
      <c r="E30" s="206"/>
      <c r="F30" s="196" t="s">
        <v>472</v>
      </c>
      <c r="G30" s="185"/>
      <c r="H30" s="13" t="str">
        <f t="shared" si="1"/>
        <v>1,557単位</v>
      </c>
      <c r="I30" s="126"/>
      <c r="J30" s="43">
        <f t="shared" si="2"/>
        <v>1090</v>
      </c>
      <c r="K30" s="178"/>
    </row>
    <row r="31" spans="1:11" ht="24.75" customHeight="1" x14ac:dyDescent="0.15">
      <c r="A31" s="24" t="s">
        <v>160</v>
      </c>
      <c r="B31" s="24">
        <v>1725</v>
      </c>
      <c r="C31" s="2" t="s">
        <v>506</v>
      </c>
      <c r="D31" s="53"/>
      <c r="E31" s="207" t="s">
        <v>162</v>
      </c>
      <c r="F31" s="193" t="s">
        <v>471</v>
      </c>
      <c r="G31" s="179"/>
      <c r="H31" s="5" t="str">
        <f t="shared" si="1"/>
        <v>317単位</v>
      </c>
      <c r="I31" s="126"/>
      <c r="J31" s="23">
        <f t="shared" si="2"/>
        <v>222</v>
      </c>
      <c r="K31" s="176" t="s">
        <v>174</v>
      </c>
    </row>
    <row r="32" spans="1:11" ht="24.75" customHeight="1" x14ac:dyDescent="0.15">
      <c r="A32" s="24" t="s">
        <v>160</v>
      </c>
      <c r="B32" s="24">
        <v>1726</v>
      </c>
      <c r="C32" s="2" t="s">
        <v>507</v>
      </c>
      <c r="D32" s="53"/>
      <c r="E32" s="207"/>
      <c r="F32" s="114" t="s">
        <v>472</v>
      </c>
      <c r="G32" s="203"/>
      <c r="H32" s="5" t="str">
        <f t="shared" si="1"/>
        <v>323単位</v>
      </c>
      <c r="I32" s="126"/>
      <c r="J32" s="23">
        <f t="shared" si="2"/>
        <v>226</v>
      </c>
      <c r="K32" s="177"/>
    </row>
    <row r="33" spans="1:11" ht="24.75" customHeight="1" x14ac:dyDescent="0.15">
      <c r="A33" s="24" t="s">
        <v>160</v>
      </c>
      <c r="B33" s="24">
        <v>1727</v>
      </c>
      <c r="C33" s="6" t="s">
        <v>508</v>
      </c>
      <c r="D33" s="53"/>
      <c r="E33" s="194" t="s">
        <v>165</v>
      </c>
      <c r="F33" s="196" t="s">
        <v>471</v>
      </c>
      <c r="G33" s="185"/>
      <c r="H33" s="13" t="str">
        <f t="shared" si="1"/>
        <v>223単位</v>
      </c>
      <c r="I33" s="126"/>
      <c r="J33" s="43">
        <f t="shared" si="2"/>
        <v>156</v>
      </c>
      <c r="K33" s="177"/>
    </row>
    <row r="34" spans="1:11" ht="24.75" customHeight="1" x14ac:dyDescent="0.15">
      <c r="A34" s="24" t="s">
        <v>160</v>
      </c>
      <c r="B34" s="24">
        <v>1728</v>
      </c>
      <c r="C34" s="6" t="s">
        <v>509</v>
      </c>
      <c r="D34" s="53"/>
      <c r="E34" s="194"/>
      <c r="F34" s="208" t="s">
        <v>472</v>
      </c>
      <c r="G34" s="201"/>
      <c r="H34" s="13" t="str">
        <f t="shared" si="1"/>
        <v>229単位</v>
      </c>
      <c r="I34" s="126"/>
      <c r="J34" s="43">
        <f t="shared" si="2"/>
        <v>160</v>
      </c>
      <c r="K34" s="177"/>
    </row>
    <row r="35" spans="1:11" ht="24.75" customHeight="1" x14ac:dyDescent="0.15">
      <c r="A35" s="24" t="s">
        <v>160</v>
      </c>
      <c r="B35" s="24">
        <v>1729</v>
      </c>
      <c r="C35" s="2" t="s">
        <v>510</v>
      </c>
      <c r="D35" s="53"/>
      <c r="E35" s="197" t="s">
        <v>168</v>
      </c>
      <c r="F35" s="193" t="s">
        <v>471</v>
      </c>
      <c r="G35" s="179"/>
      <c r="H35" s="5" t="str">
        <f t="shared" si="1"/>
        <v>267単位</v>
      </c>
      <c r="I35" s="126"/>
      <c r="J35" s="23">
        <f t="shared" si="2"/>
        <v>187</v>
      </c>
      <c r="K35" s="177"/>
    </row>
    <row r="36" spans="1:11" ht="24.75" customHeight="1" x14ac:dyDescent="0.15">
      <c r="A36" s="24" t="s">
        <v>160</v>
      </c>
      <c r="B36" s="24">
        <v>1730</v>
      </c>
      <c r="C36" s="2" t="s">
        <v>511</v>
      </c>
      <c r="D36" s="53"/>
      <c r="E36" s="197"/>
      <c r="F36" s="114" t="s">
        <v>472</v>
      </c>
      <c r="G36" s="203"/>
      <c r="H36" s="5" t="str">
        <f t="shared" si="1"/>
        <v>273単位</v>
      </c>
      <c r="I36" s="126"/>
      <c r="J36" s="23">
        <f t="shared" si="2"/>
        <v>191</v>
      </c>
      <c r="K36" s="177"/>
    </row>
    <row r="37" spans="1:11" ht="24.75" customHeight="1" x14ac:dyDescent="0.15">
      <c r="A37" s="24" t="s">
        <v>160</v>
      </c>
      <c r="B37" s="24">
        <v>1731</v>
      </c>
      <c r="C37" s="6" t="s">
        <v>512</v>
      </c>
      <c r="D37" s="53"/>
      <c r="E37" s="206" t="s">
        <v>171</v>
      </c>
      <c r="F37" s="196" t="s">
        <v>471</v>
      </c>
      <c r="G37" s="185"/>
      <c r="H37" s="13" t="str">
        <f t="shared" si="1"/>
        <v>173単位</v>
      </c>
      <c r="I37" s="126"/>
      <c r="J37" s="43">
        <f t="shared" si="2"/>
        <v>121</v>
      </c>
      <c r="K37" s="177"/>
    </row>
    <row r="38" spans="1:11" ht="24.75" customHeight="1" x14ac:dyDescent="0.15">
      <c r="A38" s="24" t="s">
        <v>160</v>
      </c>
      <c r="B38" s="24">
        <v>1732</v>
      </c>
      <c r="C38" s="6" t="s">
        <v>513</v>
      </c>
      <c r="D38" s="93"/>
      <c r="E38" s="206"/>
      <c r="F38" s="208" t="s">
        <v>472</v>
      </c>
      <c r="G38" s="201"/>
      <c r="H38" s="13" t="str">
        <f t="shared" si="1"/>
        <v>179単位</v>
      </c>
      <c r="I38" s="127"/>
      <c r="J38" s="43">
        <f t="shared" si="2"/>
        <v>125</v>
      </c>
      <c r="K38" s="178"/>
    </row>
    <row r="39" spans="1:11" ht="24.75" customHeight="1" x14ac:dyDescent="0.15">
      <c r="A39" s="24" t="s">
        <v>160</v>
      </c>
      <c r="B39" s="24">
        <v>1733</v>
      </c>
      <c r="C39" s="2" t="s">
        <v>514</v>
      </c>
      <c r="D39" s="61" t="s">
        <v>624</v>
      </c>
      <c r="E39" s="61"/>
      <c r="F39" s="139" t="s">
        <v>515</v>
      </c>
      <c r="G39" s="139"/>
      <c r="H39" s="139"/>
      <c r="I39" s="44" t="s">
        <v>201</v>
      </c>
      <c r="J39" s="23">
        <f>ROUND((J23+J24+J25+J26+J27+J28+J29+J30)/8*59/1000,0)</f>
        <v>67</v>
      </c>
      <c r="K39" s="176" t="s">
        <v>516</v>
      </c>
    </row>
    <row r="40" spans="1:11" ht="24.75" customHeight="1" x14ac:dyDescent="0.15">
      <c r="A40" s="24" t="s">
        <v>160</v>
      </c>
      <c r="B40" s="24">
        <v>1734</v>
      </c>
      <c r="C40" s="2" t="s">
        <v>517</v>
      </c>
      <c r="D40" s="61"/>
      <c r="E40" s="61"/>
      <c r="F40" s="140" t="s">
        <v>518</v>
      </c>
      <c r="G40" s="140"/>
      <c r="H40" s="140"/>
      <c r="I40" s="44" t="s">
        <v>204</v>
      </c>
      <c r="J40" s="23">
        <f>ROUND((J23+J24+J25+J26+J27+J28+J29+J30)/8*43/1000,0)</f>
        <v>49</v>
      </c>
      <c r="K40" s="177"/>
    </row>
    <row r="41" spans="1:11" ht="24.75" customHeight="1" x14ac:dyDescent="0.15">
      <c r="A41" s="24" t="s">
        <v>160</v>
      </c>
      <c r="B41" s="24">
        <v>1735</v>
      </c>
      <c r="C41" s="2" t="s">
        <v>519</v>
      </c>
      <c r="D41" s="61"/>
      <c r="E41" s="61"/>
      <c r="F41" s="141" t="s">
        <v>520</v>
      </c>
      <c r="G41" s="141"/>
      <c r="H41" s="141"/>
      <c r="I41" s="44" t="s">
        <v>207</v>
      </c>
      <c r="J41" s="23">
        <f>ROUND((J23+J24+J25+J26+J27+J28+J29+J30)/8*23/1000,0)</f>
        <v>26</v>
      </c>
      <c r="K41" s="177"/>
    </row>
    <row r="42" spans="1:11" ht="24.75" customHeight="1" x14ac:dyDescent="0.15">
      <c r="A42" s="24" t="s">
        <v>160</v>
      </c>
      <c r="B42" s="24">
        <v>1736</v>
      </c>
      <c r="C42" s="2" t="s">
        <v>521</v>
      </c>
      <c r="D42" s="61"/>
      <c r="E42" s="61"/>
      <c r="F42" s="141" t="s">
        <v>522</v>
      </c>
      <c r="G42" s="141"/>
      <c r="H42" s="141"/>
      <c r="I42" s="45" t="s">
        <v>523</v>
      </c>
      <c r="J42" s="23">
        <f>ROUND(J41*0.9,0)</f>
        <v>23</v>
      </c>
      <c r="K42" s="177"/>
    </row>
    <row r="43" spans="1:11" ht="24.75" customHeight="1" x14ac:dyDescent="0.15">
      <c r="A43" s="24" t="s">
        <v>160</v>
      </c>
      <c r="B43" s="24">
        <v>1737</v>
      </c>
      <c r="C43" s="2" t="s">
        <v>524</v>
      </c>
      <c r="D43" s="61"/>
      <c r="E43" s="61"/>
      <c r="F43" s="141" t="s">
        <v>525</v>
      </c>
      <c r="G43" s="141"/>
      <c r="H43" s="141"/>
      <c r="I43" s="45" t="s">
        <v>526</v>
      </c>
      <c r="J43" s="23">
        <f>ROUND(J41*0.8,0)</f>
        <v>21</v>
      </c>
      <c r="K43" s="177"/>
    </row>
    <row r="44" spans="1:11" ht="24.75" customHeight="1" x14ac:dyDescent="0.15">
      <c r="A44" s="51" t="s">
        <v>160</v>
      </c>
      <c r="B44" s="51">
        <v>1779</v>
      </c>
      <c r="C44" s="2" t="s">
        <v>710</v>
      </c>
      <c r="D44" s="108" t="s">
        <v>712</v>
      </c>
      <c r="E44" s="135"/>
      <c r="F44" s="139" t="s">
        <v>652</v>
      </c>
      <c r="G44" s="139"/>
      <c r="H44" s="139"/>
      <c r="I44" s="44" t="s">
        <v>658</v>
      </c>
      <c r="J44" s="23">
        <f>ROUND(SUM(J23:J30)/8*12/1000,0)</f>
        <v>14</v>
      </c>
      <c r="K44" s="177"/>
    </row>
    <row r="45" spans="1:11" ht="24.75" customHeight="1" x14ac:dyDescent="0.15">
      <c r="A45" s="51" t="s">
        <v>160</v>
      </c>
      <c r="B45" s="51">
        <v>1780</v>
      </c>
      <c r="C45" s="2" t="s">
        <v>711</v>
      </c>
      <c r="D45" s="110"/>
      <c r="E45" s="138"/>
      <c r="F45" s="140" t="s">
        <v>653</v>
      </c>
      <c r="G45" s="140"/>
      <c r="H45" s="140"/>
      <c r="I45" s="44" t="s">
        <v>659</v>
      </c>
      <c r="J45" s="23">
        <f>ROUND(SUM(J23:J30)/8*10/1000,0)</f>
        <v>11</v>
      </c>
      <c r="K45" s="178"/>
    </row>
    <row r="46" spans="1:11" ht="24" customHeight="1" x14ac:dyDescent="0.2">
      <c r="A46" s="198" t="s">
        <v>214</v>
      </c>
      <c r="B46" s="198"/>
      <c r="C46" s="198"/>
      <c r="D46" s="198"/>
      <c r="E46" s="198"/>
      <c r="F46" s="198"/>
      <c r="G46" s="198"/>
      <c r="H46" s="198"/>
      <c r="I46" s="198"/>
      <c r="J46" s="198"/>
      <c r="K46" s="198"/>
    </row>
    <row r="47" spans="1:11" ht="15.75" customHeight="1" x14ac:dyDescent="0.15">
      <c r="A47" s="71" t="s">
        <v>0</v>
      </c>
      <c r="B47" s="71"/>
      <c r="C47" s="72" t="s">
        <v>1</v>
      </c>
      <c r="D47" s="72" t="s">
        <v>2</v>
      </c>
      <c r="E47" s="72"/>
      <c r="F47" s="72"/>
      <c r="G47" s="72"/>
      <c r="H47" s="72"/>
      <c r="I47" s="72"/>
      <c r="J47" s="99" t="s">
        <v>3</v>
      </c>
      <c r="K47" s="72" t="s">
        <v>4</v>
      </c>
    </row>
    <row r="48" spans="1:11" ht="16.5" customHeight="1" x14ac:dyDescent="0.15">
      <c r="A48" s="24" t="s">
        <v>5</v>
      </c>
      <c r="B48" s="24" t="s">
        <v>6</v>
      </c>
      <c r="C48" s="72"/>
      <c r="D48" s="72"/>
      <c r="E48" s="72"/>
      <c r="F48" s="74"/>
      <c r="G48" s="74"/>
      <c r="H48" s="74"/>
      <c r="I48" s="72"/>
      <c r="J48" s="99"/>
      <c r="K48" s="72"/>
    </row>
    <row r="49" spans="1:11" ht="24.75" customHeight="1" x14ac:dyDescent="0.15">
      <c r="A49" s="24" t="s">
        <v>160</v>
      </c>
      <c r="B49" s="24">
        <v>1738</v>
      </c>
      <c r="C49" s="2" t="s">
        <v>527</v>
      </c>
      <c r="D49" s="52" t="s">
        <v>528</v>
      </c>
      <c r="E49" s="210" t="s">
        <v>162</v>
      </c>
      <c r="F49" s="205" t="s">
        <v>471</v>
      </c>
      <c r="G49" s="205"/>
      <c r="H49" s="205"/>
      <c r="I49" s="46" t="str">
        <f t="shared" ref="I49:I56" si="3">J49&amp;"単位"</f>
        <v>45単位</v>
      </c>
      <c r="J49" s="23">
        <f t="shared" ref="J49:J56" si="4">ROUND(J4/30.4,0)</f>
        <v>45</v>
      </c>
      <c r="K49" s="69" t="s">
        <v>11</v>
      </c>
    </row>
    <row r="50" spans="1:11" ht="24.75" customHeight="1" x14ac:dyDescent="0.15">
      <c r="A50" s="24" t="s">
        <v>160</v>
      </c>
      <c r="B50" s="24">
        <v>1739</v>
      </c>
      <c r="C50" s="2" t="s">
        <v>529</v>
      </c>
      <c r="D50" s="53"/>
      <c r="E50" s="210"/>
      <c r="F50" s="193" t="s">
        <v>472</v>
      </c>
      <c r="G50" s="193"/>
      <c r="H50" s="193"/>
      <c r="I50" s="46" t="str">
        <f t="shared" si="3"/>
        <v>92単位</v>
      </c>
      <c r="J50" s="23">
        <f t="shared" si="4"/>
        <v>92</v>
      </c>
      <c r="K50" s="69"/>
    </row>
    <row r="51" spans="1:11" ht="24.75" customHeight="1" x14ac:dyDescent="0.15">
      <c r="A51" s="24" t="s">
        <v>160</v>
      </c>
      <c r="B51" s="24">
        <v>1740</v>
      </c>
      <c r="C51" s="6" t="s">
        <v>530</v>
      </c>
      <c r="D51" s="53"/>
      <c r="E51" s="211" t="s">
        <v>165</v>
      </c>
      <c r="F51" s="195" t="s">
        <v>471</v>
      </c>
      <c r="G51" s="195"/>
      <c r="H51" s="195"/>
      <c r="I51" s="47" t="str">
        <f t="shared" si="3"/>
        <v>32単位</v>
      </c>
      <c r="J51" s="43">
        <f t="shared" si="4"/>
        <v>32</v>
      </c>
      <c r="K51" s="69"/>
    </row>
    <row r="52" spans="1:11" ht="24.75" customHeight="1" x14ac:dyDescent="0.15">
      <c r="A52" s="24" t="s">
        <v>160</v>
      </c>
      <c r="B52" s="24">
        <v>1741</v>
      </c>
      <c r="C52" s="6" t="s">
        <v>531</v>
      </c>
      <c r="D52" s="53"/>
      <c r="E52" s="211"/>
      <c r="F52" s="196" t="s">
        <v>472</v>
      </c>
      <c r="G52" s="196"/>
      <c r="H52" s="196"/>
      <c r="I52" s="47" t="str">
        <f t="shared" si="3"/>
        <v>65単位</v>
      </c>
      <c r="J52" s="43">
        <f t="shared" si="4"/>
        <v>65</v>
      </c>
      <c r="K52" s="69"/>
    </row>
    <row r="53" spans="1:11" ht="24.75" customHeight="1" x14ac:dyDescent="0.15">
      <c r="A53" s="24" t="s">
        <v>160</v>
      </c>
      <c r="B53" s="24">
        <v>1742</v>
      </c>
      <c r="C53" s="2" t="s">
        <v>532</v>
      </c>
      <c r="D53" s="53"/>
      <c r="E53" s="212" t="s">
        <v>168</v>
      </c>
      <c r="F53" s="205" t="s">
        <v>471</v>
      </c>
      <c r="G53" s="205"/>
      <c r="H53" s="205"/>
      <c r="I53" s="46" t="str">
        <f t="shared" si="3"/>
        <v>38単位</v>
      </c>
      <c r="J53" s="23">
        <f t="shared" si="4"/>
        <v>38</v>
      </c>
      <c r="K53" s="69"/>
    </row>
    <row r="54" spans="1:11" ht="24.75" customHeight="1" x14ac:dyDescent="0.15">
      <c r="A54" s="24" t="s">
        <v>160</v>
      </c>
      <c r="B54" s="24">
        <v>1743</v>
      </c>
      <c r="C54" s="2" t="s">
        <v>533</v>
      </c>
      <c r="D54" s="53"/>
      <c r="E54" s="212"/>
      <c r="F54" s="193" t="s">
        <v>472</v>
      </c>
      <c r="G54" s="193"/>
      <c r="H54" s="193"/>
      <c r="I54" s="46" t="str">
        <f t="shared" si="3"/>
        <v>78単位</v>
      </c>
      <c r="J54" s="23">
        <f t="shared" si="4"/>
        <v>78</v>
      </c>
      <c r="K54" s="69"/>
    </row>
    <row r="55" spans="1:11" ht="24.75" customHeight="1" x14ac:dyDescent="0.15">
      <c r="A55" s="24" t="s">
        <v>160</v>
      </c>
      <c r="B55" s="24">
        <v>1744</v>
      </c>
      <c r="C55" s="6" t="s">
        <v>534</v>
      </c>
      <c r="D55" s="53"/>
      <c r="E55" s="209" t="s">
        <v>171</v>
      </c>
      <c r="F55" s="195" t="s">
        <v>471</v>
      </c>
      <c r="G55" s="195"/>
      <c r="H55" s="195"/>
      <c r="I55" s="47" t="str">
        <f t="shared" si="3"/>
        <v>25単位</v>
      </c>
      <c r="J55" s="43">
        <f t="shared" si="4"/>
        <v>25</v>
      </c>
      <c r="K55" s="69"/>
    </row>
    <row r="56" spans="1:11" ht="24.75" customHeight="1" x14ac:dyDescent="0.15">
      <c r="A56" s="24" t="s">
        <v>160</v>
      </c>
      <c r="B56" s="24">
        <v>1745</v>
      </c>
      <c r="C56" s="6" t="s">
        <v>535</v>
      </c>
      <c r="D56" s="53"/>
      <c r="E56" s="209"/>
      <c r="F56" s="196" t="s">
        <v>472</v>
      </c>
      <c r="G56" s="196"/>
      <c r="H56" s="196"/>
      <c r="I56" s="47" t="str">
        <f t="shared" si="3"/>
        <v>51単位</v>
      </c>
      <c r="J56" s="43">
        <f t="shared" si="4"/>
        <v>51</v>
      </c>
      <c r="K56" s="69"/>
    </row>
    <row r="57" spans="1:11" ht="24.75" customHeight="1" x14ac:dyDescent="0.15">
      <c r="A57" s="24" t="s">
        <v>160</v>
      </c>
      <c r="B57" s="24">
        <v>1746</v>
      </c>
      <c r="C57" s="2" t="s">
        <v>536</v>
      </c>
      <c r="D57" s="52" t="s">
        <v>537</v>
      </c>
      <c r="E57" s="210" t="s">
        <v>162</v>
      </c>
      <c r="F57" s="205" t="s">
        <v>471</v>
      </c>
      <c r="G57" s="189"/>
      <c r="H57" s="5" t="str">
        <f>I49</f>
        <v>45単位</v>
      </c>
      <c r="I57" s="125" t="s">
        <v>184</v>
      </c>
      <c r="J57" s="23">
        <f t="shared" ref="J57:J64" si="5">ROUND(J49*0.7,0)</f>
        <v>32</v>
      </c>
      <c r="K57" s="69"/>
    </row>
    <row r="58" spans="1:11" ht="24.75" customHeight="1" x14ac:dyDescent="0.15">
      <c r="A58" s="24" t="s">
        <v>160</v>
      </c>
      <c r="B58" s="24">
        <v>1747</v>
      </c>
      <c r="C58" s="2" t="s">
        <v>538</v>
      </c>
      <c r="D58" s="53"/>
      <c r="E58" s="210"/>
      <c r="F58" s="193" t="s">
        <v>472</v>
      </c>
      <c r="G58" s="179"/>
      <c r="H58" s="5" t="str">
        <f t="shared" ref="H58:H64" si="6">I50</f>
        <v>92単位</v>
      </c>
      <c r="I58" s="225"/>
      <c r="J58" s="23">
        <f t="shared" si="5"/>
        <v>64</v>
      </c>
      <c r="K58" s="69"/>
    </row>
    <row r="59" spans="1:11" ht="24.75" customHeight="1" x14ac:dyDescent="0.15">
      <c r="A59" s="24" t="s">
        <v>160</v>
      </c>
      <c r="B59" s="24">
        <v>1748</v>
      </c>
      <c r="C59" s="6" t="s">
        <v>539</v>
      </c>
      <c r="D59" s="53"/>
      <c r="E59" s="211" t="s">
        <v>165</v>
      </c>
      <c r="F59" s="195" t="s">
        <v>471</v>
      </c>
      <c r="G59" s="183"/>
      <c r="H59" s="13" t="str">
        <f t="shared" si="6"/>
        <v>32単位</v>
      </c>
      <c r="I59" s="225"/>
      <c r="J59" s="43">
        <f t="shared" si="5"/>
        <v>22</v>
      </c>
      <c r="K59" s="69"/>
    </row>
    <row r="60" spans="1:11" ht="24.75" customHeight="1" x14ac:dyDescent="0.15">
      <c r="A60" s="24" t="s">
        <v>160</v>
      </c>
      <c r="B60" s="24">
        <v>1749</v>
      </c>
      <c r="C60" s="6" t="s">
        <v>540</v>
      </c>
      <c r="D60" s="53"/>
      <c r="E60" s="211"/>
      <c r="F60" s="196" t="s">
        <v>472</v>
      </c>
      <c r="G60" s="185"/>
      <c r="H60" s="13" t="str">
        <f t="shared" si="6"/>
        <v>65単位</v>
      </c>
      <c r="I60" s="225"/>
      <c r="J60" s="43">
        <f t="shared" si="5"/>
        <v>46</v>
      </c>
      <c r="K60" s="69"/>
    </row>
    <row r="61" spans="1:11" ht="24.75" customHeight="1" x14ac:dyDescent="0.15">
      <c r="A61" s="24" t="s">
        <v>160</v>
      </c>
      <c r="B61" s="24">
        <v>1750</v>
      </c>
      <c r="C61" s="2" t="s">
        <v>541</v>
      </c>
      <c r="D61" s="53"/>
      <c r="E61" s="212" t="s">
        <v>168</v>
      </c>
      <c r="F61" s="205" t="s">
        <v>471</v>
      </c>
      <c r="G61" s="189"/>
      <c r="H61" s="5" t="str">
        <f t="shared" si="6"/>
        <v>38単位</v>
      </c>
      <c r="I61" s="225"/>
      <c r="J61" s="23">
        <f t="shared" si="5"/>
        <v>27</v>
      </c>
      <c r="K61" s="69"/>
    </row>
    <row r="62" spans="1:11" ht="24.75" customHeight="1" x14ac:dyDescent="0.15">
      <c r="A62" s="24" t="s">
        <v>160</v>
      </c>
      <c r="B62" s="24">
        <v>1751</v>
      </c>
      <c r="C62" s="2" t="s">
        <v>542</v>
      </c>
      <c r="D62" s="53"/>
      <c r="E62" s="212"/>
      <c r="F62" s="193" t="s">
        <v>472</v>
      </c>
      <c r="G62" s="179"/>
      <c r="H62" s="5" t="str">
        <f t="shared" si="6"/>
        <v>78単位</v>
      </c>
      <c r="I62" s="225"/>
      <c r="J62" s="23">
        <f t="shared" si="5"/>
        <v>55</v>
      </c>
      <c r="K62" s="69"/>
    </row>
    <row r="63" spans="1:11" ht="24.75" customHeight="1" x14ac:dyDescent="0.15">
      <c r="A63" s="24" t="s">
        <v>160</v>
      </c>
      <c r="B63" s="24">
        <v>1752</v>
      </c>
      <c r="C63" s="6" t="s">
        <v>543</v>
      </c>
      <c r="D63" s="53"/>
      <c r="E63" s="209" t="s">
        <v>171</v>
      </c>
      <c r="F63" s="195" t="s">
        <v>471</v>
      </c>
      <c r="G63" s="183"/>
      <c r="H63" s="13" t="str">
        <f t="shared" si="6"/>
        <v>25単位</v>
      </c>
      <c r="I63" s="225"/>
      <c r="J63" s="43">
        <f t="shared" si="5"/>
        <v>18</v>
      </c>
      <c r="K63" s="69"/>
    </row>
    <row r="64" spans="1:11" ht="24.75" customHeight="1" x14ac:dyDescent="0.15">
      <c r="A64" s="24" t="s">
        <v>160</v>
      </c>
      <c r="B64" s="24">
        <v>1753</v>
      </c>
      <c r="C64" s="6" t="s">
        <v>544</v>
      </c>
      <c r="D64" s="93"/>
      <c r="E64" s="209"/>
      <c r="F64" s="196" t="s">
        <v>472</v>
      </c>
      <c r="G64" s="185"/>
      <c r="H64" s="13" t="str">
        <f t="shared" si="6"/>
        <v>51単位</v>
      </c>
      <c r="I64" s="226"/>
      <c r="J64" s="43">
        <f t="shared" si="5"/>
        <v>36</v>
      </c>
      <c r="K64" s="69"/>
    </row>
    <row r="65" spans="1:11" ht="24" customHeight="1" x14ac:dyDescent="0.2">
      <c r="A65" s="198" t="s">
        <v>232</v>
      </c>
      <c r="B65" s="198"/>
      <c r="C65" s="198"/>
      <c r="D65" s="198"/>
      <c r="E65" s="198"/>
      <c r="F65" s="198"/>
      <c r="G65" s="198"/>
      <c r="H65" s="198"/>
      <c r="I65" s="198"/>
      <c r="J65" s="198"/>
      <c r="K65" s="198"/>
    </row>
    <row r="66" spans="1:11" ht="15.75" customHeight="1" x14ac:dyDescent="0.15">
      <c r="A66" s="71" t="s">
        <v>0</v>
      </c>
      <c r="B66" s="71"/>
      <c r="C66" s="72" t="s">
        <v>1</v>
      </c>
      <c r="D66" s="72" t="s">
        <v>2</v>
      </c>
      <c r="E66" s="72"/>
      <c r="F66" s="72"/>
      <c r="G66" s="72"/>
      <c r="H66" s="72"/>
      <c r="I66" s="72"/>
      <c r="J66" s="99" t="s">
        <v>3</v>
      </c>
      <c r="K66" s="72" t="s">
        <v>4</v>
      </c>
    </row>
    <row r="67" spans="1:11" ht="16.5" customHeight="1" x14ac:dyDescent="0.15">
      <c r="A67" s="24" t="s">
        <v>5</v>
      </c>
      <c r="B67" s="24" t="s">
        <v>6</v>
      </c>
      <c r="C67" s="72"/>
      <c r="D67" s="72"/>
      <c r="E67" s="72"/>
      <c r="F67" s="72"/>
      <c r="G67" s="72"/>
      <c r="H67" s="72"/>
      <c r="I67" s="72"/>
      <c r="J67" s="99"/>
      <c r="K67" s="72"/>
    </row>
    <row r="68" spans="1:11" ht="24.75" customHeight="1" x14ac:dyDescent="0.15">
      <c r="A68" s="24" t="s">
        <v>160</v>
      </c>
      <c r="B68" s="24">
        <v>1754</v>
      </c>
      <c r="C68" s="2" t="s">
        <v>545</v>
      </c>
      <c r="D68" s="141" t="s">
        <v>546</v>
      </c>
      <c r="E68" s="141"/>
      <c r="F68" s="141"/>
      <c r="G68" s="141"/>
      <c r="H68" s="141"/>
      <c r="I68" s="37" t="s">
        <v>96</v>
      </c>
      <c r="J68" s="23">
        <v>100</v>
      </c>
      <c r="K68" s="176" t="s">
        <v>202</v>
      </c>
    </row>
    <row r="69" spans="1:11" ht="24.75" customHeight="1" x14ac:dyDescent="0.15">
      <c r="A69" s="24" t="s">
        <v>160</v>
      </c>
      <c r="B69" s="24">
        <v>1755</v>
      </c>
      <c r="C69" s="6" t="s">
        <v>547</v>
      </c>
      <c r="D69" s="214" t="s">
        <v>548</v>
      </c>
      <c r="E69" s="214"/>
      <c r="F69" s="214"/>
      <c r="G69" s="214"/>
      <c r="H69" s="214"/>
      <c r="I69" s="48" t="s">
        <v>549</v>
      </c>
      <c r="J69" s="43">
        <v>225</v>
      </c>
      <c r="K69" s="177"/>
    </row>
    <row r="70" spans="1:11" ht="24.75" customHeight="1" x14ac:dyDescent="0.15">
      <c r="A70" s="24" t="s">
        <v>160</v>
      </c>
      <c r="B70" s="24">
        <v>1756</v>
      </c>
      <c r="C70" s="2" t="s">
        <v>550</v>
      </c>
      <c r="D70" s="141" t="s">
        <v>551</v>
      </c>
      <c r="E70" s="141"/>
      <c r="F70" s="141"/>
      <c r="G70" s="141"/>
      <c r="H70" s="141"/>
      <c r="I70" s="37" t="s">
        <v>552</v>
      </c>
      <c r="J70" s="23">
        <v>150</v>
      </c>
      <c r="K70" s="177"/>
    </row>
    <row r="71" spans="1:11" ht="24.75" customHeight="1" x14ac:dyDescent="0.15">
      <c r="A71" s="24" t="s">
        <v>160</v>
      </c>
      <c r="B71" s="24">
        <v>1757</v>
      </c>
      <c r="C71" s="6" t="s">
        <v>553</v>
      </c>
      <c r="D71" s="214" t="s">
        <v>554</v>
      </c>
      <c r="E71" s="214"/>
      <c r="F71" s="214"/>
      <c r="G71" s="214"/>
      <c r="H71" s="214"/>
      <c r="I71" s="48" t="s">
        <v>102</v>
      </c>
      <c r="J71" s="43">
        <v>150</v>
      </c>
      <c r="K71" s="177"/>
    </row>
    <row r="72" spans="1:11" ht="24.75" customHeight="1" x14ac:dyDescent="0.15">
      <c r="A72" s="24" t="s">
        <v>160</v>
      </c>
      <c r="B72" s="24">
        <v>1758</v>
      </c>
      <c r="C72" s="2" t="s">
        <v>555</v>
      </c>
      <c r="D72" s="61" t="s">
        <v>556</v>
      </c>
      <c r="E72" s="61" t="s">
        <v>108</v>
      </c>
      <c r="F72" s="61"/>
      <c r="G72" s="140" t="s">
        <v>248</v>
      </c>
      <c r="H72" s="140"/>
      <c r="I72" s="46" t="s">
        <v>109</v>
      </c>
      <c r="J72" s="23">
        <v>480</v>
      </c>
      <c r="K72" s="177"/>
    </row>
    <row r="73" spans="1:11" ht="24.75" customHeight="1" x14ac:dyDescent="0.15">
      <c r="A73" s="24" t="s">
        <v>160</v>
      </c>
      <c r="B73" s="24">
        <v>1759</v>
      </c>
      <c r="C73" s="2" t="s">
        <v>557</v>
      </c>
      <c r="D73" s="61"/>
      <c r="E73" s="61"/>
      <c r="F73" s="61"/>
      <c r="G73" s="140" t="s">
        <v>250</v>
      </c>
      <c r="H73" s="140"/>
      <c r="I73" s="46" t="s">
        <v>109</v>
      </c>
      <c r="J73" s="23">
        <v>480</v>
      </c>
      <c r="K73" s="177"/>
    </row>
    <row r="74" spans="1:11" ht="24.75" customHeight="1" x14ac:dyDescent="0.15">
      <c r="A74" s="24" t="s">
        <v>160</v>
      </c>
      <c r="B74" s="24">
        <v>1760</v>
      </c>
      <c r="C74" s="2" t="s">
        <v>558</v>
      </c>
      <c r="D74" s="61"/>
      <c r="E74" s="61"/>
      <c r="F74" s="61"/>
      <c r="G74" s="141" t="s">
        <v>252</v>
      </c>
      <c r="H74" s="141"/>
      <c r="I74" s="37" t="s">
        <v>109</v>
      </c>
      <c r="J74" s="23">
        <v>480</v>
      </c>
      <c r="K74" s="177"/>
    </row>
    <row r="75" spans="1:11" ht="24.75" customHeight="1" x14ac:dyDescent="0.15">
      <c r="A75" s="24" t="s">
        <v>160</v>
      </c>
      <c r="B75" s="24">
        <v>1761</v>
      </c>
      <c r="C75" s="2" t="s">
        <v>559</v>
      </c>
      <c r="D75" s="61"/>
      <c r="E75" s="224" t="s">
        <v>116</v>
      </c>
      <c r="F75" s="224"/>
      <c r="G75" s="139" t="s">
        <v>255</v>
      </c>
      <c r="H75" s="139"/>
      <c r="I75" s="44" t="s">
        <v>117</v>
      </c>
      <c r="J75" s="23">
        <v>700</v>
      </c>
      <c r="K75" s="177"/>
    </row>
    <row r="76" spans="1:11" ht="24.75" customHeight="1" x14ac:dyDescent="0.15">
      <c r="A76" s="24" t="s">
        <v>160</v>
      </c>
      <c r="B76" s="24">
        <v>1762</v>
      </c>
      <c r="C76" s="6" t="s">
        <v>560</v>
      </c>
      <c r="D76" s="214" t="s">
        <v>561</v>
      </c>
      <c r="E76" s="214"/>
      <c r="F76" s="214"/>
      <c r="G76" s="214"/>
      <c r="H76" s="214"/>
      <c r="I76" s="48" t="s">
        <v>120</v>
      </c>
      <c r="J76" s="43">
        <v>120</v>
      </c>
      <c r="K76" s="177"/>
    </row>
    <row r="77" spans="1:11" ht="24.75" customHeight="1" x14ac:dyDescent="0.15">
      <c r="A77" s="24" t="s">
        <v>160</v>
      </c>
      <c r="B77" s="24">
        <v>1763</v>
      </c>
      <c r="C77" s="2" t="s">
        <v>562</v>
      </c>
      <c r="D77" s="61" t="s">
        <v>563</v>
      </c>
      <c r="E77" s="61"/>
      <c r="F77" s="141" t="s">
        <v>260</v>
      </c>
      <c r="G77" s="141"/>
      <c r="H77" s="141"/>
      <c r="I77" s="37" t="s">
        <v>261</v>
      </c>
      <c r="J77" s="23">
        <v>142</v>
      </c>
      <c r="K77" s="177"/>
    </row>
    <row r="78" spans="1:11" ht="24.75" customHeight="1" x14ac:dyDescent="0.15">
      <c r="A78" s="24" t="s">
        <v>160</v>
      </c>
      <c r="B78" s="24">
        <v>1764</v>
      </c>
      <c r="C78" s="2" t="s">
        <v>564</v>
      </c>
      <c r="D78" s="61"/>
      <c r="E78" s="61"/>
      <c r="F78" s="141" t="s">
        <v>263</v>
      </c>
      <c r="G78" s="141"/>
      <c r="H78" s="141"/>
      <c r="I78" s="37" t="s">
        <v>264</v>
      </c>
      <c r="J78" s="23">
        <v>110</v>
      </c>
      <c r="K78" s="177"/>
    </row>
    <row r="79" spans="1:11" ht="24.75" customHeight="1" x14ac:dyDescent="0.15">
      <c r="A79" s="24" t="s">
        <v>160</v>
      </c>
      <c r="B79" s="24">
        <v>1765</v>
      </c>
      <c r="C79" s="6" t="s">
        <v>565</v>
      </c>
      <c r="D79" s="66" t="s">
        <v>566</v>
      </c>
      <c r="E79" s="66"/>
      <c r="F79" s="66" t="s">
        <v>124</v>
      </c>
      <c r="G79" s="214" t="s">
        <v>471</v>
      </c>
      <c r="H79" s="214"/>
      <c r="I79" s="48" t="s">
        <v>125</v>
      </c>
      <c r="J79" s="43">
        <v>72</v>
      </c>
      <c r="K79" s="177"/>
    </row>
    <row r="80" spans="1:11" ht="24.75" customHeight="1" x14ac:dyDescent="0.15">
      <c r="A80" s="24" t="s">
        <v>160</v>
      </c>
      <c r="B80" s="24">
        <v>1766</v>
      </c>
      <c r="C80" s="6" t="s">
        <v>567</v>
      </c>
      <c r="D80" s="66"/>
      <c r="E80" s="66"/>
      <c r="F80" s="66"/>
      <c r="G80" s="214" t="s">
        <v>472</v>
      </c>
      <c r="H80" s="214"/>
      <c r="I80" s="48" t="s">
        <v>128</v>
      </c>
      <c r="J80" s="43">
        <v>144</v>
      </c>
      <c r="K80" s="177"/>
    </row>
    <row r="81" spans="1:11" ht="24.75" customHeight="1" x14ac:dyDescent="0.15">
      <c r="A81" s="24" t="s">
        <v>160</v>
      </c>
      <c r="B81" s="24">
        <v>1767</v>
      </c>
      <c r="C81" s="6" t="s">
        <v>568</v>
      </c>
      <c r="D81" s="66"/>
      <c r="E81" s="66"/>
      <c r="F81" s="66" t="s">
        <v>427</v>
      </c>
      <c r="G81" s="214" t="s">
        <v>471</v>
      </c>
      <c r="H81" s="214"/>
      <c r="I81" s="48" t="s">
        <v>132</v>
      </c>
      <c r="J81" s="43">
        <v>48</v>
      </c>
      <c r="K81" s="177"/>
    </row>
    <row r="82" spans="1:11" ht="24.75" customHeight="1" x14ac:dyDescent="0.15">
      <c r="A82" s="24" t="s">
        <v>160</v>
      </c>
      <c r="B82" s="24">
        <v>1768</v>
      </c>
      <c r="C82" s="6" t="s">
        <v>569</v>
      </c>
      <c r="D82" s="66"/>
      <c r="E82" s="66"/>
      <c r="F82" s="66"/>
      <c r="G82" s="214" t="s">
        <v>472</v>
      </c>
      <c r="H82" s="214"/>
      <c r="I82" s="48" t="s">
        <v>135</v>
      </c>
      <c r="J82" s="43">
        <v>96</v>
      </c>
      <c r="K82" s="177"/>
    </row>
    <row r="83" spans="1:11" ht="24.75" customHeight="1" x14ac:dyDescent="0.15">
      <c r="A83" s="24" t="s">
        <v>160</v>
      </c>
      <c r="B83" s="24">
        <v>1769</v>
      </c>
      <c r="C83" s="6" t="s">
        <v>570</v>
      </c>
      <c r="D83" s="66"/>
      <c r="E83" s="66"/>
      <c r="F83" s="66" t="s">
        <v>428</v>
      </c>
      <c r="G83" s="214" t="s">
        <v>471</v>
      </c>
      <c r="H83" s="214"/>
      <c r="I83" s="48" t="s">
        <v>138</v>
      </c>
      <c r="J83" s="43">
        <v>24</v>
      </c>
      <c r="K83" s="177"/>
    </row>
    <row r="84" spans="1:11" ht="24.75" customHeight="1" x14ac:dyDescent="0.15">
      <c r="A84" s="24" t="s">
        <v>160</v>
      </c>
      <c r="B84" s="24">
        <v>1770</v>
      </c>
      <c r="C84" s="6" t="s">
        <v>571</v>
      </c>
      <c r="D84" s="66"/>
      <c r="E84" s="66"/>
      <c r="F84" s="66"/>
      <c r="G84" s="214" t="s">
        <v>472</v>
      </c>
      <c r="H84" s="214"/>
      <c r="I84" s="48" t="s">
        <v>132</v>
      </c>
      <c r="J84" s="43">
        <v>48</v>
      </c>
      <c r="K84" s="177"/>
    </row>
    <row r="85" spans="1:11" ht="24.75" customHeight="1" x14ac:dyDescent="0.15">
      <c r="A85" s="24" t="s">
        <v>160</v>
      </c>
      <c r="B85" s="24">
        <v>1776</v>
      </c>
      <c r="C85" s="2" t="s">
        <v>609</v>
      </c>
      <c r="D85" s="108" t="s">
        <v>614</v>
      </c>
      <c r="E85" s="135"/>
      <c r="F85" s="215"/>
      <c r="G85" s="216"/>
      <c r="H85" s="217"/>
      <c r="I85" s="37" t="s">
        <v>601</v>
      </c>
      <c r="J85" s="23">
        <v>200</v>
      </c>
      <c r="K85" s="177"/>
    </row>
    <row r="86" spans="1:11" ht="24.75" customHeight="1" x14ac:dyDescent="0.15">
      <c r="A86" s="24" t="s">
        <v>160</v>
      </c>
      <c r="B86" s="24">
        <v>1777</v>
      </c>
      <c r="C86" s="2" t="s">
        <v>610</v>
      </c>
      <c r="D86" s="110"/>
      <c r="E86" s="138"/>
      <c r="F86" s="218" t="s">
        <v>602</v>
      </c>
      <c r="G86" s="219"/>
      <c r="H86" s="220"/>
      <c r="I86" s="37" t="s">
        <v>580</v>
      </c>
      <c r="J86" s="23">
        <v>100</v>
      </c>
      <c r="K86" s="178"/>
    </row>
    <row r="87" spans="1:11" ht="24.75" customHeight="1" x14ac:dyDescent="0.15">
      <c r="A87" s="24" t="s">
        <v>160</v>
      </c>
      <c r="B87" s="24">
        <v>1778</v>
      </c>
      <c r="C87" s="6" t="s">
        <v>611</v>
      </c>
      <c r="D87" s="221" t="s">
        <v>618</v>
      </c>
      <c r="E87" s="222"/>
      <c r="F87" s="222"/>
      <c r="G87" s="222"/>
      <c r="H87" s="223"/>
      <c r="I87" s="48" t="s">
        <v>608</v>
      </c>
      <c r="J87" s="43">
        <v>5</v>
      </c>
      <c r="K87" s="34" t="s">
        <v>14</v>
      </c>
    </row>
    <row r="88" spans="1:11" ht="24.75" customHeight="1" x14ac:dyDescent="0.15">
      <c r="A88" s="24" t="s">
        <v>160</v>
      </c>
      <c r="B88" s="24">
        <v>1771</v>
      </c>
      <c r="C88" s="2" t="s">
        <v>572</v>
      </c>
      <c r="D88" s="61" t="s">
        <v>613</v>
      </c>
      <c r="E88" s="61"/>
      <c r="F88" s="139" t="s">
        <v>144</v>
      </c>
      <c r="G88" s="139"/>
      <c r="H88" s="139"/>
      <c r="I88" s="44" t="s">
        <v>201</v>
      </c>
      <c r="J88" s="23">
        <f>ROUND(SUM(J4:J11)/8*59/1000,0)</f>
        <v>96</v>
      </c>
      <c r="K88" s="176" t="s">
        <v>202</v>
      </c>
    </row>
    <row r="89" spans="1:11" ht="24.75" customHeight="1" x14ac:dyDescent="0.15">
      <c r="A89" s="24" t="s">
        <v>160</v>
      </c>
      <c r="B89" s="24">
        <v>1772</v>
      </c>
      <c r="C89" s="2" t="s">
        <v>573</v>
      </c>
      <c r="D89" s="61"/>
      <c r="E89" s="61"/>
      <c r="F89" s="140" t="s">
        <v>147</v>
      </c>
      <c r="G89" s="140"/>
      <c r="H89" s="140"/>
      <c r="I89" s="44" t="s">
        <v>204</v>
      </c>
      <c r="J89" s="23">
        <f>ROUND(SUM(J4:J11)/8*43/1000,0)</f>
        <v>70</v>
      </c>
      <c r="K89" s="177"/>
    </row>
    <row r="90" spans="1:11" ht="24.75" customHeight="1" x14ac:dyDescent="0.15">
      <c r="A90" s="24" t="s">
        <v>160</v>
      </c>
      <c r="B90" s="24">
        <v>1773</v>
      </c>
      <c r="C90" s="2" t="s">
        <v>574</v>
      </c>
      <c r="D90" s="61"/>
      <c r="E90" s="61"/>
      <c r="F90" s="141" t="s">
        <v>150</v>
      </c>
      <c r="G90" s="141"/>
      <c r="H90" s="141"/>
      <c r="I90" s="44" t="s">
        <v>207</v>
      </c>
      <c r="J90" s="23">
        <f>ROUND(SUM(J4:J11)/8*23/1000,0)</f>
        <v>37</v>
      </c>
      <c r="K90" s="177"/>
    </row>
    <row r="91" spans="1:11" ht="24.75" customHeight="1" x14ac:dyDescent="0.15">
      <c r="A91" s="24" t="s">
        <v>160</v>
      </c>
      <c r="B91" s="24">
        <v>1774</v>
      </c>
      <c r="C91" s="2" t="s">
        <v>575</v>
      </c>
      <c r="D91" s="61"/>
      <c r="E91" s="61"/>
      <c r="F91" s="141" t="s">
        <v>154</v>
      </c>
      <c r="G91" s="141"/>
      <c r="H91" s="141"/>
      <c r="I91" s="45" t="s">
        <v>523</v>
      </c>
      <c r="J91" s="23">
        <f>ROUND(J90*0.9,0)</f>
        <v>33</v>
      </c>
      <c r="K91" s="177"/>
    </row>
    <row r="92" spans="1:11" ht="24.75" customHeight="1" x14ac:dyDescent="0.15">
      <c r="A92" s="24" t="s">
        <v>160</v>
      </c>
      <c r="B92" s="24">
        <v>1775</v>
      </c>
      <c r="C92" s="2" t="s">
        <v>576</v>
      </c>
      <c r="D92" s="61"/>
      <c r="E92" s="61"/>
      <c r="F92" s="141" t="s">
        <v>157</v>
      </c>
      <c r="G92" s="141"/>
      <c r="H92" s="141"/>
      <c r="I92" s="45" t="s">
        <v>158</v>
      </c>
      <c r="J92" s="23">
        <f>ROUND(J90*0.8,0)</f>
        <v>30</v>
      </c>
      <c r="K92" s="177"/>
    </row>
    <row r="93" spans="1:11" ht="24.75" customHeight="1" x14ac:dyDescent="0.15">
      <c r="A93" s="24" t="s">
        <v>160</v>
      </c>
      <c r="B93" s="51">
        <v>1781</v>
      </c>
      <c r="C93" s="2" t="s">
        <v>702</v>
      </c>
      <c r="D93" s="108" t="s">
        <v>661</v>
      </c>
      <c r="E93" s="135"/>
      <c r="F93" s="139" t="s">
        <v>652</v>
      </c>
      <c r="G93" s="139"/>
      <c r="H93" s="139"/>
      <c r="I93" s="44" t="s">
        <v>658</v>
      </c>
      <c r="J93" s="23">
        <f>ROUND(SUM(J4:J11)/8*12/1000,0)</f>
        <v>20</v>
      </c>
      <c r="K93" s="177"/>
    </row>
    <row r="94" spans="1:11" ht="24.75" customHeight="1" x14ac:dyDescent="0.15">
      <c r="A94" s="24" t="s">
        <v>160</v>
      </c>
      <c r="B94" s="51">
        <v>1782</v>
      </c>
      <c r="C94" s="2" t="s">
        <v>703</v>
      </c>
      <c r="D94" s="110"/>
      <c r="E94" s="138"/>
      <c r="F94" s="140" t="s">
        <v>653</v>
      </c>
      <c r="G94" s="140"/>
      <c r="H94" s="140"/>
      <c r="I94" s="44" t="s">
        <v>659</v>
      </c>
      <c r="J94" s="23">
        <f>ROUND(SUM(J4:J11)/8*10/1000,0)</f>
        <v>16</v>
      </c>
      <c r="K94" s="178"/>
    </row>
  </sheetData>
  <mergeCells count="157">
    <mergeCell ref="K39:K45"/>
    <mergeCell ref="K68:K86"/>
    <mergeCell ref="G83:H83"/>
    <mergeCell ref="G84:H84"/>
    <mergeCell ref="E75:F75"/>
    <mergeCell ref="G75:H75"/>
    <mergeCell ref="D76:H76"/>
    <mergeCell ref="D77:E78"/>
    <mergeCell ref="F77:H77"/>
    <mergeCell ref="F78:H78"/>
    <mergeCell ref="D68:H68"/>
    <mergeCell ref="D69:H69"/>
    <mergeCell ref="D70:H70"/>
    <mergeCell ref="D71:H71"/>
    <mergeCell ref="D72:D75"/>
    <mergeCell ref="E72:F74"/>
    <mergeCell ref="G72:H72"/>
    <mergeCell ref="G73:H73"/>
    <mergeCell ref="G74:H74"/>
    <mergeCell ref="A65:K65"/>
    <mergeCell ref="A66:B66"/>
    <mergeCell ref="C66:C67"/>
    <mergeCell ref="D66:I67"/>
    <mergeCell ref="J66:J67"/>
    <mergeCell ref="F92:H92"/>
    <mergeCell ref="D79:E84"/>
    <mergeCell ref="F79:F80"/>
    <mergeCell ref="G79:H79"/>
    <mergeCell ref="G80:H80"/>
    <mergeCell ref="F81:F82"/>
    <mergeCell ref="G81:H81"/>
    <mergeCell ref="G82:H82"/>
    <mergeCell ref="F83:F84"/>
    <mergeCell ref="D85:E86"/>
    <mergeCell ref="F85:H85"/>
    <mergeCell ref="F86:H86"/>
    <mergeCell ref="D87:H87"/>
    <mergeCell ref="D88:E92"/>
    <mergeCell ref="F88:H88"/>
    <mergeCell ref="F89:H89"/>
    <mergeCell ref="F90:H90"/>
    <mergeCell ref="F91:H91"/>
    <mergeCell ref="K66:K67"/>
    <mergeCell ref="I57:I64"/>
    <mergeCell ref="F58:G58"/>
    <mergeCell ref="E59:E60"/>
    <mergeCell ref="F59:G59"/>
    <mergeCell ref="F60:G60"/>
    <mergeCell ref="E61:E62"/>
    <mergeCell ref="F61:G61"/>
    <mergeCell ref="F62:G62"/>
    <mergeCell ref="E63:E64"/>
    <mergeCell ref="F63:G63"/>
    <mergeCell ref="K49:K64"/>
    <mergeCell ref="D57:D64"/>
    <mergeCell ref="E57:E58"/>
    <mergeCell ref="F57:G57"/>
    <mergeCell ref="F64:G64"/>
    <mergeCell ref="D49:D56"/>
    <mergeCell ref="E49:E50"/>
    <mergeCell ref="F49:H49"/>
    <mergeCell ref="D23:D38"/>
    <mergeCell ref="E23:E24"/>
    <mergeCell ref="F23:G23"/>
    <mergeCell ref="A46:K46"/>
    <mergeCell ref="A47:B47"/>
    <mergeCell ref="C47:C48"/>
    <mergeCell ref="D47:I48"/>
    <mergeCell ref="J47:J48"/>
    <mergeCell ref="K47:K48"/>
    <mergeCell ref="F38:G38"/>
    <mergeCell ref="D39:E43"/>
    <mergeCell ref="F39:H39"/>
    <mergeCell ref="F40:H40"/>
    <mergeCell ref="F41:H41"/>
    <mergeCell ref="F42:H42"/>
    <mergeCell ref="F43:H43"/>
    <mergeCell ref="K31:K38"/>
    <mergeCell ref="E55:E56"/>
    <mergeCell ref="F55:H55"/>
    <mergeCell ref="F56:H56"/>
    <mergeCell ref="E31:E32"/>
    <mergeCell ref="F31:G31"/>
    <mergeCell ref="F50:H50"/>
    <mergeCell ref="E51:E52"/>
    <mergeCell ref="F51:H51"/>
    <mergeCell ref="F52:H52"/>
    <mergeCell ref="E53:E54"/>
    <mergeCell ref="F53:H53"/>
    <mergeCell ref="F54:H54"/>
    <mergeCell ref="E33:E34"/>
    <mergeCell ref="F33:G33"/>
    <mergeCell ref="F34:G34"/>
    <mergeCell ref="D44:E45"/>
    <mergeCell ref="F44:H44"/>
    <mergeCell ref="F45:H45"/>
    <mergeCell ref="F27:G27"/>
    <mergeCell ref="F28:G28"/>
    <mergeCell ref="E29:E30"/>
    <mergeCell ref="F29:G29"/>
    <mergeCell ref="F30:G30"/>
    <mergeCell ref="F26:G26"/>
    <mergeCell ref="E27:E28"/>
    <mergeCell ref="I23:I38"/>
    <mergeCell ref="K23:K30"/>
    <mergeCell ref="F24:G24"/>
    <mergeCell ref="E25:E26"/>
    <mergeCell ref="F25:G25"/>
    <mergeCell ref="F32:G32"/>
    <mergeCell ref="E35:E36"/>
    <mergeCell ref="F35:G35"/>
    <mergeCell ref="F36:G36"/>
    <mergeCell ref="E37:E38"/>
    <mergeCell ref="F37:G37"/>
    <mergeCell ref="F8:H8"/>
    <mergeCell ref="E12:E13"/>
    <mergeCell ref="F12:H12"/>
    <mergeCell ref="K21:K22"/>
    <mergeCell ref="K12:K19"/>
    <mergeCell ref="F13:H13"/>
    <mergeCell ref="E14:E15"/>
    <mergeCell ref="F14:H14"/>
    <mergeCell ref="F15:H15"/>
    <mergeCell ref="A20:K20"/>
    <mergeCell ref="A21:B21"/>
    <mergeCell ref="C21:C22"/>
    <mergeCell ref="D21:I22"/>
    <mergeCell ref="J21:J22"/>
    <mergeCell ref="E16:E17"/>
    <mergeCell ref="F16:H16"/>
    <mergeCell ref="F17:H17"/>
    <mergeCell ref="E18:E19"/>
    <mergeCell ref="F18:H18"/>
    <mergeCell ref="D93:E94"/>
    <mergeCell ref="F93:H93"/>
    <mergeCell ref="F94:H94"/>
    <mergeCell ref="K88:K94"/>
    <mergeCell ref="A1:K1"/>
    <mergeCell ref="A2:B2"/>
    <mergeCell ref="C2:C3"/>
    <mergeCell ref="D2:I3"/>
    <mergeCell ref="J2:J3"/>
    <mergeCell ref="K2:K3"/>
    <mergeCell ref="F9:H9"/>
    <mergeCell ref="E10:E11"/>
    <mergeCell ref="F10:H10"/>
    <mergeCell ref="F11:H11"/>
    <mergeCell ref="D4:D19"/>
    <mergeCell ref="E4:E5"/>
    <mergeCell ref="F4:H4"/>
    <mergeCell ref="F19:H19"/>
    <mergeCell ref="K4:K11"/>
    <mergeCell ref="F5:H5"/>
    <mergeCell ref="E6:E7"/>
    <mergeCell ref="F6:H6"/>
    <mergeCell ref="F7:H7"/>
    <mergeCell ref="E8:E9"/>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rowBreaks count="2" manualBreakCount="2">
    <brk id="32" max="10" man="1"/>
    <brk id="64"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K54"/>
  <sheetViews>
    <sheetView view="pageBreakPreview" zoomScale="85" zoomScaleNormal="84" zoomScaleSheetLayoutView="85" workbookViewId="0">
      <selection activeCell="C11" sqref="C11"/>
    </sheetView>
  </sheetViews>
  <sheetFormatPr defaultRowHeight="12" x14ac:dyDescent="0.15"/>
  <cols>
    <col min="1" max="2" width="7.28515625" style="1" customWidth="1"/>
    <col min="3" max="3" width="40.140625" style="1" customWidth="1"/>
    <col min="4" max="4" width="15" style="1" customWidth="1"/>
    <col min="5" max="5" width="15.85546875" style="1" customWidth="1"/>
    <col min="6" max="6" width="31.28515625" style="1" customWidth="1"/>
    <col min="7" max="7" width="34" style="1" customWidth="1"/>
    <col min="8" max="8" width="17.140625" style="1" customWidth="1"/>
    <col min="9" max="9" width="31.140625" style="1" customWidth="1"/>
    <col min="10" max="10" width="9.140625" style="1"/>
    <col min="11" max="11" width="11.7109375" style="1" customWidth="1"/>
    <col min="12" max="256" width="9.140625" style="1"/>
    <col min="257" max="258" width="7.28515625" style="1" customWidth="1"/>
    <col min="259" max="259" width="40.140625" style="1" customWidth="1"/>
    <col min="260" max="260" width="15" style="1" customWidth="1"/>
    <col min="261" max="261" width="15.85546875" style="1" customWidth="1"/>
    <col min="262" max="262" width="31.28515625" style="1" customWidth="1"/>
    <col min="263" max="263" width="34" style="1" customWidth="1"/>
    <col min="264" max="264" width="17.140625" style="1" customWidth="1"/>
    <col min="265" max="265" width="31.140625" style="1" customWidth="1"/>
    <col min="266" max="266" width="9.140625" style="1"/>
    <col min="267" max="267" width="11.7109375" style="1" customWidth="1"/>
    <col min="268" max="512" width="9.140625" style="1"/>
    <col min="513" max="514" width="7.28515625" style="1" customWidth="1"/>
    <col min="515" max="515" width="40.140625" style="1" customWidth="1"/>
    <col min="516" max="516" width="15" style="1" customWidth="1"/>
    <col min="517" max="517" width="15.85546875" style="1" customWidth="1"/>
    <col min="518" max="518" width="31.28515625" style="1" customWidth="1"/>
    <col min="519" max="519" width="34" style="1" customWidth="1"/>
    <col min="520" max="520" width="17.140625" style="1" customWidth="1"/>
    <col min="521" max="521" width="31.140625" style="1" customWidth="1"/>
    <col min="522" max="522" width="9.140625" style="1"/>
    <col min="523" max="523" width="11.7109375" style="1" customWidth="1"/>
    <col min="524" max="768" width="9.140625" style="1"/>
    <col min="769" max="770" width="7.28515625" style="1" customWidth="1"/>
    <col min="771" max="771" width="40.140625" style="1" customWidth="1"/>
    <col min="772" max="772" width="15" style="1" customWidth="1"/>
    <col min="773" max="773" width="15.85546875" style="1" customWidth="1"/>
    <col min="774" max="774" width="31.28515625" style="1" customWidth="1"/>
    <col min="775" max="775" width="34" style="1" customWidth="1"/>
    <col min="776" max="776" width="17.140625" style="1" customWidth="1"/>
    <col min="777" max="777" width="31.140625" style="1" customWidth="1"/>
    <col min="778" max="778" width="9.140625" style="1"/>
    <col min="779" max="779" width="11.7109375" style="1" customWidth="1"/>
    <col min="780" max="1024" width="9.140625" style="1"/>
    <col min="1025" max="1026" width="7.28515625" style="1" customWidth="1"/>
    <col min="1027" max="1027" width="40.140625" style="1" customWidth="1"/>
    <col min="1028" max="1028" width="15" style="1" customWidth="1"/>
    <col min="1029" max="1029" width="15.85546875" style="1" customWidth="1"/>
    <col min="1030" max="1030" width="31.28515625" style="1" customWidth="1"/>
    <col min="1031" max="1031" width="34" style="1" customWidth="1"/>
    <col min="1032" max="1032" width="17.140625" style="1" customWidth="1"/>
    <col min="1033" max="1033" width="31.140625" style="1" customWidth="1"/>
    <col min="1034" max="1034" width="9.140625" style="1"/>
    <col min="1035" max="1035" width="11.7109375" style="1" customWidth="1"/>
    <col min="1036" max="1280" width="9.140625" style="1"/>
    <col min="1281" max="1282" width="7.28515625" style="1" customWidth="1"/>
    <col min="1283" max="1283" width="40.140625" style="1" customWidth="1"/>
    <col min="1284" max="1284" width="15" style="1" customWidth="1"/>
    <col min="1285" max="1285" width="15.85546875" style="1" customWidth="1"/>
    <col min="1286" max="1286" width="31.28515625" style="1" customWidth="1"/>
    <col min="1287" max="1287" width="34" style="1" customWidth="1"/>
    <col min="1288" max="1288" width="17.140625" style="1" customWidth="1"/>
    <col min="1289" max="1289" width="31.140625" style="1" customWidth="1"/>
    <col min="1290" max="1290" width="9.140625" style="1"/>
    <col min="1291" max="1291" width="11.7109375" style="1" customWidth="1"/>
    <col min="1292" max="1536" width="9.140625" style="1"/>
    <col min="1537" max="1538" width="7.28515625" style="1" customWidth="1"/>
    <col min="1539" max="1539" width="40.140625" style="1" customWidth="1"/>
    <col min="1540" max="1540" width="15" style="1" customWidth="1"/>
    <col min="1541" max="1541" width="15.85546875" style="1" customWidth="1"/>
    <col min="1542" max="1542" width="31.28515625" style="1" customWidth="1"/>
    <col min="1543" max="1543" width="34" style="1" customWidth="1"/>
    <col min="1544" max="1544" width="17.140625" style="1" customWidth="1"/>
    <col min="1545" max="1545" width="31.140625" style="1" customWidth="1"/>
    <col min="1546" max="1546" width="9.140625" style="1"/>
    <col min="1547" max="1547" width="11.7109375" style="1" customWidth="1"/>
    <col min="1548" max="1792" width="9.140625" style="1"/>
    <col min="1793" max="1794" width="7.28515625" style="1" customWidth="1"/>
    <col min="1795" max="1795" width="40.140625" style="1" customWidth="1"/>
    <col min="1796" max="1796" width="15" style="1" customWidth="1"/>
    <col min="1797" max="1797" width="15.85546875" style="1" customWidth="1"/>
    <col min="1798" max="1798" width="31.28515625" style="1" customWidth="1"/>
    <col min="1799" max="1799" width="34" style="1" customWidth="1"/>
    <col min="1800" max="1800" width="17.140625" style="1" customWidth="1"/>
    <col min="1801" max="1801" width="31.140625" style="1" customWidth="1"/>
    <col min="1802" max="1802" width="9.140625" style="1"/>
    <col min="1803" max="1803" width="11.7109375" style="1" customWidth="1"/>
    <col min="1804" max="2048" width="9.140625" style="1"/>
    <col min="2049" max="2050" width="7.28515625" style="1" customWidth="1"/>
    <col min="2051" max="2051" width="40.140625" style="1" customWidth="1"/>
    <col min="2052" max="2052" width="15" style="1" customWidth="1"/>
    <col min="2053" max="2053" width="15.85546875" style="1" customWidth="1"/>
    <col min="2054" max="2054" width="31.28515625" style="1" customWidth="1"/>
    <col min="2055" max="2055" width="34" style="1" customWidth="1"/>
    <col min="2056" max="2056" width="17.140625" style="1" customWidth="1"/>
    <col min="2057" max="2057" width="31.140625" style="1" customWidth="1"/>
    <col min="2058" max="2058" width="9.140625" style="1"/>
    <col min="2059" max="2059" width="11.7109375" style="1" customWidth="1"/>
    <col min="2060" max="2304" width="9.140625" style="1"/>
    <col min="2305" max="2306" width="7.28515625" style="1" customWidth="1"/>
    <col min="2307" max="2307" width="40.140625" style="1" customWidth="1"/>
    <col min="2308" max="2308" width="15" style="1" customWidth="1"/>
    <col min="2309" max="2309" width="15.85546875" style="1" customWidth="1"/>
    <col min="2310" max="2310" width="31.28515625" style="1" customWidth="1"/>
    <col min="2311" max="2311" width="34" style="1" customWidth="1"/>
    <col min="2312" max="2312" width="17.140625" style="1" customWidth="1"/>
    <col min="2313" max="2313" width="31.140625" style="1" customWidth="1"/>
    <col min="2314" max="2314" width="9.140625" style="1"/>
    <col min="2315" max="2315" width="11.7109375" style="1" customWidth="1"/>
    <col min="2316" max="2560" width="9.140625" style="1"/>
    <col min="2561" max="2562" width="7.28515625" style="1" customWidth="1"/>
    <col min="2563" max="2563" width="40.140625" style="1" customWidth="1"/>
    <col min="2564" max="2564" width="15" style="1" customWidth="1"/>
    <col min="2565" max="2565" width="15.85546875" style="1" customWidth="1"/>
    <col min="2566" max="2566" width="31.28515625" style="1" customWidth="1"/>
    <col min="2567" max="2567" width="34" style="1" customWidth="1"/>
    <col min="2568" max="2568" width="17.140625" style="1" customWidth="1"/>
    <col min="2569" max="2569" width="31.140625" style="1" customWidth="1"/>
    <col min="2570" max="2570" width="9.140625" style="1"/>
    <col min="2571" max="2571" width="11.7109375" style="1" customWidth="1"/>
    <col min="2572" max="2816" width="9.140625" style="1"/>
    <col min="2817" max="2818" width="7.28515625" style="1" customWidth="1"/>
    <col min="2819" max="2819" width="40.140625" style="1" customWidth="1"/>
    <col min="2820" max="2820" width="15" style="1" customWidth="1"/>
    <col min="2821" max="2821" width="15.85546875" style="1" customWidth="1"/>
    <col min="2822" max="2822" width="31.28515625" style="1" customWidth="1"/>
    <col min="2823" max="2823" width="34" style="1" customWidth="1"/>
    <col min="2824" max="2824" width="17.140625" style="1" customWidth="1"/>
    <col min="2825" max="2825" width="31.140625" style="1" customWidth="1"/>
    <col min="2826" max="2826" width="9.140625" style="1"/>
    <col min="2827" max="2827" width="11.7109375" style="1" customWidth="1"/>
    <col min="2828" max="3072" width="9.140625" style="1"/>
    <col min="3073" max="3074" width="7.28515625" style="1" customWidth="1"/>
    <col min="3075" max="3075" width="40.140625" style="1" customWidth="1"/>
    <col min="3076" max="3076" width="15" style="1" customWidth="1"/>
    <col min="3077" max="3077" width="15.85546875" style="1" customWidth="1"/>
    <col min="3078" max="3078" width="31.28515625" style="1" customWidth="1"/>
    <col min="3079" max="3079" width="34" style="1" customWidth="1"/>
    <col min="3080" max="3080" width="17.140625" style="1" customWidth="1"/>
    <col min="3081" max="3081" width="31.140625" style="1" customWidth="1"/>
    <col min="3082" max="3082" width="9.140625" style="1"/>
    <col min="3083" max="3083" width="11.7109375" style="1" customWidth="1"/>
    <col min="3084" max="3328" width="9.140625" style="1"/>
    <col min="3329" max="3330" width="7.28515625" style="1" customWidth="1"/>
    <col min="3331" max="3331" width="40.140625" style="1" customWidth="1"/>
    <col min="3332" max="3332" width="15" style="1" customWidth="1"/>
    <col min="3333" max="3333" width="15.85546875" style="1" customWidth="1"/>
    <col min="3334" max="3334" width="31.28515625" style="1" customWidth="1"/>
    <col min="3335" max="3335" width="34" style="1" customWidth="1"/>
    <col min="3336" max="3336" width="17.140625" style="1" customWidth="1"/>
    <col min="3337" max="3337" width="31.140625" style="1" customWidth="1"/>
    <col min="3338" max="3338" width="9.140625" style="1"/>
    <col min="3339" max="3339" width="11.7109375" style="1" customWidth="1"/>
    <col min="3340" max="3584" width="9.140625" style="1"/>
    <col min="3585" max="3586" width="7.28515625" style="1" customWidth="1"/>
    <col min="3587" max="3587" width="40.140625" style="1" customWidth="1"/>
    <col min="3588" max="3588" width="15" style="1" customWidth="1"/>
    <col min="3589" max="3589" width="15.85546875" style="1" customWidth="1"/>
    <col min="3590" max="3590" width="31.28515625" style="1" customWidth="1"/>
    <col min="3591" max="3591" width="34" style="1" customWidth="1"/>
    <col min="3592" max="3592" width="17.140625" style="1" customWidth="1"/>
    <col min="3593" max="3593" width="31.140625" style="1" customWidth="1"/>
    <col min="3594" max="3594" width="9.140625" style="1"/>
    <col min="3595" max="3595" width="11.7109375" style="1" customWidth="1"/>
    <col min="3596" max="3840" width="9.140625" style="1"/>
    <col min="3841" max="3842" width="7.28515625" style="1" customWidth="1"/>
    <col min="3843" max="3843" width="40.140625" style="1" customWidth="1"/>
    <col min="3844" max="3844" width="15" style="1" customWidth="1"/>
    <col min="3845" max="3845" width="15.85546875" style="1" customWidth="1"/>
    <col min="3846" max="3846" width="31.28515625" style="1" customWidth="1"/>
    <col min="3847" max="3847" width="34" style="1" customWidth="1"/>
    <col min="3848" max="3848" width="17.140625" style="1" customWidth="1"/>
    <col min="3849" max="3849" width="31.140625" style="1" customWidth="1"/>
    <col min="3850" max="3850" width="9.140625" style="1"/>
    <col min="3851" max="3851" width="11.7109375" style="1" customWidth="1"/>
    <col min="3852" max="4096" width="9.140625" style="1"/>
    <col min="4097" max="4098" width="7.28515625" style="1" customWidth="1"/>
    <col min="4099" max="4099" width="40.140625" style="1" customWidth="1"/>
    <col min="4100" max="4100" width="15" style="1" customWidth="1"/>
    <col min="4101" max="4101" width="15.85546875" style="1" customWidth="1"/>
    <col min="4102" max="4102" width="31.28515625" style="1" customWidth="1"/>
    <col min="4103" max="4103" width="34" style="1" customWidth="1"/>
    <col min="4104" max="4104" width="17.140625" style="1" customWidth="1"/>
    <col min="4105" max="4105" width="31.140625" style="1" customWidth="1"/>
    <col min="4106" max="4106" width="9.140625" style="1"/>
    <col min="4107" max="4107" width="11.7109375" style="1" customWidth="1"/>
    <col min="4108" max="4352" width="9.140625" style="1"/>
    <col min="4353" max="4354" width="7.28515625" style="1" customWidth="1"/>
    <col min="4355" max="4355" width="40.140625" style="1" customWidth="1"/>
    <col min="4356" max="4356" width="15" style="1" customWidth="1"/>
    <col min="4357" max="4357" width="15.85546875" style="1" customWidth="1"/>
    <col min="4358" max="4358" width="31.28515625" style="1" customWidth="1"/>
    <col min="4359" max="4359" width="34" style="1" customWidth="1"/>
    <col min="4360" max="4360" width="17.140625" style="1" customWidth="1"/>
    <col min="4361" max="4361" width="31.140625" style="1" customWidth="1"/>
    <col min="4362" max="4362" width="9.140625" style="1"/>
    <col min="4363" max="4363" width="11.7109375" style="1" customWidth="1"/>
    <col min="4364" max="4608" width="9.140625" style="1"/>
    <col min="4609" max="4610" width="7.28515625" style="1" customWidth="1"/>
    <col min="4611" max="4611" width="40.140625" style="1" customWidth="1"/>
    <col min="4612" max="4612" width="15" style="1" customWidth="1"/>
    <col min="4613" max="4613" width="15.85546875" style="1" customWidth="1"/>
    <col min="4614" max="4614" width="31.28515625" style="1" customWidth="1"/>
    <col min="4615" max="4615" width="34" style="1" customWidth="1"/>
    <col min="4616" max="4616" width="17.140625" style="1" customWidth="1"/>
    <col min="4617" max="4617" width="31.140625" style="1" customWidth="1"/>
    <col min="4618" max="4618" width="9.140625" style="1"/>
    <col min="4619" max="4619" width="11.7109375" style="1" customWidth="1"/>
    <col min="4620" max="4864" width="9.140625" style="1"/>
    <col min="4865" max="4866" width="7.28515625" style="1" customWidth="1"/>
    <col min="4867" max="4867" width="40.140625" style="1" customWidth="1"/>
    <col min="4868" max="4868" width="15" style="1" customWidth="1"/>
    <col min="4869" max="4869" width="15.85546875" style="1" customWidth="1"/>
    <col min="4870" max="4870" width="31.28515625" style="1" customWidth="1"/>
    <col min="4871" max="4871" width="34" style="1" customWidth="1"/>
    <col min="4872" max="4872" width="17.140625" style="1" customWidth="1"/>
    <col min="4873" max="4873" width="31.140625" style="1" customWidth="1"/>
    <col min="4874" max="4874" width="9.140625" style="1"/>
    <col min="4875" max="4875" width="11.7109375" style="1" customWidth="1"/>
    <col min="4876" max="5120" width="9.140625" style="1"/>
    <col min="5121" max="5122" width="7.28515625" style="1" customWidth="1"/>
    <col min="5123" max="5123" width="40.140625" style="1" customWidth="1"/>
    <col min="5124" max="5124" width="15" style="1" customWidth="1"/>
    <col min="5125" max="5125" width="15.85546875" style="1" customWidth="1"/>
    <col min="5126" max="5126" width="31.28515625" style="1" customWidth="1"/>
    <col min="5127" max="5127" width="34" style="1" customWidth="1"/>
    <col min="5128" max="5128" width="17.140625" style="1" customWidth="1"/>
    <col min="5129" max="5129" width="31.140625" style="1" customWidth="1"/>
    <col min="5130" max="5130" width="9.140625" style="1"/>
    <col min="5131" max="5131" width="11.7109375" style="1" customWidth="1"/>
    <col min="5132" max="5376" width="9.140625" style="1"/>
    <col min="5377" max="5378" width="7.28515625" style="1" customWidth="1"/>
    <col min="5379" max="5379" width="40.140625" style="1" customWidth="1"/>
    <col min="5380" max="5380" width="15" style="1" customWidth="1"/>
    <col min="5381" max="5381" width="15.85546875" style="1" customWidth="1"/>
    <col min="5382" max="5382" width="31.28515625" style="1" customWidth="1"/>
    <col min="5383" max="5383" width="34" style="1" customWidth="1"/>
    <col min="5384" max="5384" width="17.140625" style="1" customWidth="1"/>
    <col min="5385" max="5385" width="31.140625" style="1" customWidth="1"/>
    <col min="5386" max="5386" width="9.140625" style="1"/>
    <col min="5387" max="5387" width="11.7109375" style="1" customWidth="1"/>
    <col min="5388" max="5632" width="9.140625" style="1"/>
    <col min="5633" max="5634" width="7.28515625" style="1" customWidth="1"/>
    <col min="5635" max="5635" width="40.140625" style="1" customWidth="1"/>
    <col min="5636" max="5636" width="15" style="1" customWidth="1"/>
    <col min="5637" max="5637" width="15.85546875" style="1" customWidth="1"/>
    <col min="5638" max="5638" width="31.28515625" style="1" customWidth="1"/>
    <col min="5639" max="5639" width="34" style="1" customWidth="1"/>
    <col min="5640" max="5640" width="17.140625" style="1" customWidth="1"/>
    <col min="5641" max="5641" width="31.140625" style="1" customWidth="1"/>
    <col min="5642" max="5642" width="9.140625" style="1"/>
    <col min="5643" max="5643" width="11.7109375" style="1" customWidth="1"/>
    <col min="5644" max="5888" width="9.140625" style="1"/>
    <col min="5889" max="5890" width="7.28515625" style="1" customWidth="1"/>
    <col min="5891" max="5891" width="40.140625" style="1" customWidth="1"/>
    <col min="5892" max="5892" width="15" style="1" customWidth="1"/>
    <col min="5893" max="5893" width="15.85546875" style="1" customWidth="1"/>
    <col min="5894" max="5894" width="31.28515625" style="1" customWidth="1"/>
    <col min="5895" max="5895" width="34" style="1" customWidth="1"/>
    <col min="5896" max="5896" width="17.140625" style="1" customWidth="1"/>
    <col min="5897" max="5897" width="31.140625" style="1" customWidth="1"/>
    <col min="5898" max="5898" width="9.140625" style="1"/>
    <col min="5899" max="5899" width="11.7109375" style="1" customWidth="1"/>
    <col min="5900" max="6144" width="9.140625" style="1"/>
    <col min="6145" max="6146" width="7.28515625" style="1" customWidth="1"/>
    <col min="6147" max="6147" width="40.140625" style="1" customWidth="1"/>
    <col min="6148" max="6148" width="15" style="1" customWidth="1"/>
    <col min="6149" max="6149" width="15.85546875" style="1" customWidth="1"/>
    <col min="6150" max="6150" width="31.28515625" style="1" customWidth="1"/>
    <col min="6151" max="6151" width="34" style="1" customWidth="1"/>
    <col min="6152" max="6152" width="17.140625" style="1" customWidth="1"/>
    <col min="6153" max="6153" width="31.140625" style="1" customWidth="1"/>
    <col min="6154" max="6154" width="9.140625" style="1"/>
    <col min="6155" max="6155" width="11.7109375" style="1" customWidth="1"/>
    <col min="6156" max="6400" width="9.140625" style="1"/>
    <col min="6401" max="6402" width="7.28515625" style="1" customWidth="1"/>
    <col min="6403" max="6403" width="40.140625" style="1" customWidth="1"/>
    <col min="6404" max="6404" width="15" style="1" customWidth="1"/>
    <col min="6405" max="6405" width="15.85546875" style="1" customWidth="1"/>
    <col min="6406" max="6406" width="31.28515625" style="1" customWidth="1"/>
    <col min="6407" max="6407" width="34" style="1" customWidth="1"/>
    <col min="6408" max="6408" width="17.140625" style="1" customWidth="1"/>
    <col min="6409" max="6409" width="31.140625" style="1" customWidth="1"/>
    <col min="6410" max="6410" width="9.140625" style="1"/>
    <col min="6411" max="6411" width="11.7109375" style="1" customWidth="1"/>
    <col min="6412" max="6656" width="9.140625" style="1"/>
    <col min="6657" max="6658" width="7.28515625" style="1" customWidth="1"/>
    <col min="6659" max="6659" width="40.140625" style="1" customWidth="1"/>
    <col min="6660" max="6660" width="15" style="1" customWidth="1"/>
    <col min="6661" max="6661" width="15.85546875" style="1" customWidth="1"/>
    <col min="6662" max="6662" width="31.28515625" style="1" customWidth="1"/>
    <col min="6663" max="6663" width="34" style="1" customWidth="1"/>
    <col min="6664" max="6664" width="17.140625" style="1" customWidth="1"/>
    <col min="6665" max="6665" width="31.140625" style="1" customWidth="1"/>
    <col min="6666" max="6666" width="9.140625" style="1"/>
    <col min="6667" max="6667" width="11.7109375" style="1" customWidth="1"/>
    <col min="6668" max="6912" width="9.140625" style="1"/>
    <col min="6913" max="6914" width="7.28515625" style="1" customWidth="1"/>
    <col min="6915" max="6915" width="40.140625" style="1" customWidth="1"/>
    <col min="6916" max="6916" width="15" style="1" customWidth="1"/>
    <col min="6917" max="6917" width="15.85546875" style="1" customWidth="1"/>
    <col min="6918" max="6918" width="31.28515625" style="1" customWidth="1"/>
    <col min="6919" max="6919" width="34" style="1" customWidth="1"/>
    <col min="6920" max="6920" width="17.140625" style="1" customWidth="1"/>
    <col min="6921" max="6921" width="31.140625" style="1" customWidth="1"/>
    <col min="6922" max="6922" width="9.140625" style="1"/>
    <col min="6923" max="6923" width="11.7109375" style="1" customWidth="1"/>
    <col min="6924" max="7168" width="9.140625" style="1"/>
    <col min="7169" max="7170" width="7.28515625" style="1" customWidth="1"/>
    <col min="7171" max="7171" width="40.140625" style="1" customWidth="1"/>
    <col min="7172" max="7172" width="15" style="1" customWidth="1"/>
    <col min="7173" max="7173" width="15.85546875" style="1" customWidth="1"/>
    <col min="7174" max="7174" width="31.28515625" style="1" customWidth="1"/>
    <col min="7175" max="7175" width="34" style="1" customWidth="1"/>
    <col min="7176" max="7176" width="17.140625" style="1" customWidth="1"/>
    <col min="7177" max="7177" width="31.140625" style="1" customWidth="1"/>
    <col min="7178" max="7178" width="9.140625" style="1"/>
    <col min="7179" max="7179" width="11.7109375" style="1" customWidth="1"/>
    <col min="7180" max="7424" width="9.140625" style="1"/>
    <col min="7425" max="7426" width="7.28515625" style="1" customWidth="1"/>
    <col min="7427" max="7427" width="40.140625" style="1" customWidth="1"/>
    <col min="7428" max="7428" width="15" style="1" customWidth="1"/>
    <col min="7429" max="7429" width="15.85546875" style="1" customWidth="1"/>
    <col min="7430" max="7430" width="31.28515625" style="1" customWidth="1"/>
    <col min="7431" max="7431" width="34" style="1" customWidth="1"/>
    <col min="7432" max="7432" width="17.140625" style="1" customWidth="1"/>
    <col min="7433" max="7433" width="31.140625" style="1" customWidth="1"/>
    <col min="7434" max="7434" width="9.140625" style="1"/>
    <col min="7435" max="7435" width="11.7109375" style="1" customWidth="1"/>
    <col min="7436" max="7680" width="9.140625" style="1"/>
    <col min="7681" max="7682" width="7.28515625" style="1" customWidth="1"/>
    <col min="7683" max="7683" width="40.140625" style="1" customWidth="1"/>
    <col min="7684" max="7684" width="15" style="1" customWidth="1"/>
    <col min="7685" max="7685" width="15.85546875" style="1" customWidth="1"/>
    <col min="7686" max="7686" width="31.28515625" style="1" customWidth="1"/>
    <col min="7687" max="7687" width="34" style="1" customWidth="1"/>
    <col min="7688" max="7688" width="17.140625" style="1" customWidth="1"/>
    <col min="7689" max="7689" width="31.140625" style="1" customWidth="1"/>
    <col min="7690" max="7690" width="9.140625" style="1"/>
    <col min="7691" max="7691" width="11.7109375" style="1" customWidth="1"/>
    <col min="7692" max="7936" width="9.140625" style="1"/>
    <col min="7937" max="7938" width="7.28515625" style="1" customWidth="1"/>
    <col min="7939" max="7939" width="40.140625" style="1" customWidth="1"/>
    <col min="7940" max="7940" width="15" style="1" customWidth="1"/>
    <col min="7941" max="7941" width="15.85546875" style="1" customWidth="1"/>
    <col min="7942" max="7942" width="31.28515625" style="1" customWidth="1"/>
    <col min="7943" max="7943" width="34" style="1" customWidth="1"/>
    <col min="7944" max="7944" width="17.140625" style="1" customWidth="1"/>
    <col min="7945" max="7945" width="31.140625" style="1" customWidth="1"/>
    <col min="7946" max="7946" width="9.140625" style="1"/>
    <col min="7947" max="7947" width="11.7109375" style="1" customWidth="1"/>
    <col min="7948" max="8192" width="9.140625" style="1"/>
    <col min="8193" max="8194" width="7.28515625" style="1" customWidth="1"/>
    <col min="8195" max="8195" width="40.140625" style="1" customWidth="1"/>
    <col min="8196" max="8196" width="15" style="1" customWidth="1"/>
    <col min="8197" max="8197" width="15.85546875" style="1" customWidth="1"/>
    <col min="8198" max="8198" width="31.28515625" style="1" customWidth="1"/>
    <col min="8199" max="8199" width="34" style="1" customWidth="1"/>
    <col min="8200" max="8200" width="17.140625" style="1" customWidth="1"/>
    <col min="8201" max="8201" width="31.140625" style="1" customWidth="1"/>
    <col min="8202" max="8202" width="9.140625" style="1"/>
    <col min="8203" max="8203" width="11.7109375" style="1" customWidth="1"/>
    <col min="8204" max="8448" width="9.140625" style="1"/>
    <col min="8449" max="8450" width="7.28515625" style="1" customWidth="1"/>
    <col min="8451" max="8451" width="40.140625" style="1" customWidth="1"/>
    <col min="8452" max="8452" width="15" style="1" customWidth="1"/>
    <col min="8453" max="8453" width="15.85546875" style="1" customWidth="1"/>
    <col min="8454" max="8454" width="31.28515625" style="1" customWidth="1"/>
    <col min="8455" max="8455" width="34" style="1" customWidth="1"/>
    <col min="8456" max="8456" width="17.140625" style="1" customWidth="1"/>
    <col min="8457" max="8457" width="31.140625" style="1" customWidth="1"/>
    <col min="8458" max="8458" width="9.140625" style="1"/>
    <col min="8459" max="8459" width="11.7109375" style="1" customWidth="1"/>
    <col min="8460" max="8704" width="9.140625" style="1"/>
    <col min="8705" max="8706" width="7.28515625" style="1" customWidth="1"/>
    <col min="8707" max="8707" width="40.140625" style="1" customWidth="1"/>
    <col min="8708" max="8708" width="15" style="1" customWidth="1"/>
    <col min="8709" max="8709" width="15.85546875" style="1" customWidth="1"/>
    <col min="8710" max="8710" width="31.28515625" style="1" customWidth="1"/>
    <col min="8711" max="8711" width="34" style="1" customWidth="1"/>
    <col min="8712" max="8712" width="17.140625" style="1" customWidth="1"/>
    <col min="8713" max="8713" width="31.140625" style="1" customWidth="1"/>
    <col min="8714" max="8714" width="9.140625" style="1"/>
    <col min="8715" max="8715" width="11.7109375" style="1" customWidth="1"/>
    <col min="8716" max="8960" width="9.140625" style="1"/>
    <col min="8961" max="8962" width="7.28515625" style="1" customWidth="1"/>
    <col min="8963" max="8963" width="40.140625" style="1" customWidth="1"/>
    <col min="8964" max="8964" width="15" style="1" customWidth="1"/>
    <col min="8965" max="8965" width="15.85546875" style="1" customWidth="1"/>
    <col min="8966" max="8966" width="31.28515625" style="1" customWidth="1"/>
    <col min="8967" max="8967" width="34" style="1" customWidth="1"/>
    <col min="8968" max="8968" width="17.140625" style="1" customWidth="1"/>
    <col min="8969" max="8969" width="31.140625" style="1" customWidth="1"/>
    <col min="8970" max="8970" width="9.140625" style="1"/>
    <col min="8971" max="8971" width="11.7109375" style="1" customWidth="1"/>
    <col min="8972" max="9216" width="9.140625" style="1"/>
    <col min="9217" max="9218" width="7.28515625" style="1" customWidth="1"/>
    <col min="9219" max="9219" width="40.140625" style="1" customWidth="1"/>
    <col min="9220" max="9220" width="15" style="1" customWidth="1"/>
    <col min="9221" max="9221" width="15.85546875" style="1" customWidth="1"/>
    <col min="9222" max="9222" width="31.28515625" style="1" customWidth="1"/>
    <col min="9223" max="9223" width="34" style="1" customWidth="1"/>
    <col min="9224" max="9224" width="17.140625" style="1" customWidth="1"/>
    <col min="9225" max="9225" width="31.140625" style="1" customWidth="1"/>
    <col min="9226" max="9226" width="9.140625" style="1"/>
    <col min="9227" max="9227" width="11.7109375" style="1" customWidth="1"/>
    <col min="9228" max="9472" width="9.140625" style="1"/>
    <col min="9473" max="9474" width="7.28515625" style="1" customWidth="1"/>
    <col min="9475" max="9475" width="40.140625" style="1" customWidth="1"/>
    <col min="9476" max="9476" width="15" style="1" customWidth="1"/>
    <col min="9477" max="9477" width="15.85546875" style="1" customWidth="1"/>
    <col min="9478" max="9478" width="31.28515625" style="1" customWidth="1"/>
    <col min="9479" max="9479" width="34" style="1" customWidth="1"/>
    <col min="9480" max="9480" width="17.140625" style="1" customWidth="1"/>
    <col min="9481" max="9481" width="31.140625" style="1" customWidth="1"/>
    <col min="9482" max="9482" width="9.140625" style="1"/>
    <col min="9483" max="9483" width="11.7109375" style="1" customWidth="1"/>
    <col min="9484" max="9728" width="9.140625" style="1"/>
    <col min="9729" max="9730" width="7.28515625" style="1" customWidth="1"/>
    <col min="9731" max="9731" width="40.140625" style="1" customWidth="1"/>
    <col min="9732" max="9732" width="15" style="1" customWidth="1"/>
    <col min="9733" max="9733" width="15.85546875" style="1" customWidth="1"/>
    <col min="9734" max="9734" width="31.28515625" style="1" customWidth="1"/>
    <col min="9735" max="9735" width="34" style="1" customWidth="1"/>
    <col min="9736" max="9736" width="17.140625" style="1" customWidth="1"/>
    <col min="9737" max="9737" width="31.140625" style="1" customWidth="1"/>
    <col min="9738" max="9738" width="9.140625" style="1"/>
    <col min="9739" max="9739" width="11.7109375" style="1" customWidth="1"/>
    <col min="9740" max="9984" width="9.140625" style="1"/>
    <col min="9985" max="9986" width="7.28515625" style="1" customWidth="1"/>
    <col min="9987" max="9987" width="40.140625" style="1" customWidth="1"/>
    <col min="9988" max="9988" width="15" style="1" customWidth="1"/>
    <col min="9989" max="9989" width="15.85546875" style="1" customWidth="1"/>
    <col min="9990" max="9990" width="31.28515625" style="1" customWidth="1"/>
    <col min="9991" max="9991" width="34" style="1" customWidth="1"/>
    <col min="9992" max="9992" width="17.140625" style="1" customWidth="1"/>
    <col min="9993" max="9993" width="31.140625" style="1" customWidth="1"/>
    <col min="9994" max="9994" width="9.140625" style="1"/>
    <col min="9995" max="9995" width="11.7109375" style="1" customWidth="1"/>
    <col min="9996" max="10240" width="9.140625" style="1"/>
    <col min="10241" max="10242" width="7.28515625" style="1" customWidth="1"/>
    <col min="10243" max="10243" width="40.140625" style="1" customWidth="1"/>
    <col min="10244" max="10244" width="15" style="1" customWidth="1"/>
    <col min="10245" max="10245" width="15.85546875" style="1" customWidth="1"/>
    <col min="10246" max="10246" width="31.28515625" style="1" customWidth="1"/>
    <col min="10247" max="10247" width="34" style="1" customWidth="1"/>
    <col min="10248" max="10248" width="17.140625" style="1" customWidth="1"/>
    <col min="10249" max="10249" width="31.140625" style="1" customWidth="1"/>
    <col min="10250" max="10250" width="9.140625" style="1"/>
    <col min="10251" max="10251" width="11.7109375" style="1" customWidth="1"/>
    <col min="10252" max="10496" width="9.140625" style="1"/>
    <col min="10497" max="10498" width="7.28515625" style="1" customWidth="1"/>
    <col min="10499" max="10499" width="40.140625" style="1" customWidth="1"/>
    <col min="10500" max="10500" width="15" style="1" customWidth="1"/>
    <col min="10501" max="10501" width="15.85546875" style="1" customWidth="1"/>
    <col min="10502" max="10502" width="31.28515625" style="1" customWidth="1"/>
    <col min="10503" max="10503" width="34" style="1" customWidth="1"/>
    <col min="10504" max="10504" width="17.140625" style="1" customWidth="1"/>
    <col min="10505" max="10505" width="31.140625" style="1" customWidth="1"/>
    <col min="10506" max="10506" width="9.140625" style="1"/>
    <col min="10507" max="10507" width="11.7109375" style="1" customWidth="1"/>
    <col min="10508" max="10752" width="9.140625" style="1"/>
    <col min="10753" max="10754" width="7.28515625" style="1" customWidth="1"/>
    <col min="10755" max="10755" width="40.140625" style="1" customWidth="1"/>
    <col min="10756" max="10756" width="15" style="1" customWidth="1"/>
    <col min="10757" max="10757" width="15.85546875" style="1" customWidth="1"/>
    <col min="10758" max="10758" width="31.28515625" style="1" customWidth="1"/>
    <col min="10759" max="10759" width="34" style="1" customWidth="1"/>
    <col min="10760" max="10760" width="17.140625" style="1" customWidth="1"/>
    <col min="10761" max="10761" width="31.140625" style="1" customWidth="1"/>
    <col min="10762" max="10762" width="9.140625" style="1"/>
    <col min="10763" max="10763" width="11.7109375" style="1" customWidth="1"/>
    <col min="10764" max="11008" width="9.140625" style="1"/>
    <col min="11009" max="11010" width="7.28515625" style="1" customWidth="1"/>
    <col min="11011" max="11011" width="40.140625" style="1" customWidth="1"/>
    <col min="11012" max="11012" width="15" style="1" customWidth="1"/>
    <col min="11013" max="11013" width="15.85546875" style="1" customWidth="1"/>
    <col min="11014" max="11014" width="31.28515625" style="1" customWidth="1"/>
    <col min="11015" max="11015" width="34" style="1" customWidth="1"/>
    <col min="11016" max="11016" width="17.140625" style="1" customWidth="1"/>
    <col min="11017" max="11017" width="31.140625" style="1" customWidth="1"/>
    <col min="11018" max="11018" width="9.140625" style="1"/>
    <col min="11019" max="11019" width="11.7109375" style="1" customWidth="1"/>
    <col min="11020" max="11264" width="9.140625" style="1"/>
    <col min="11265" max="11266" width="7.28515625" style="1" customWidth="1"/>
    <col min="11267" max="11267" width="40.140625" style="1" customWidth="1"/>
    <col min="11268" max="11268" width="15" style="1" customWidth="1"/>
    <col min="11269" max="11269" width="15.85546875" style="1" customWidth="1"/>
    <col min="11270" max="11270" width="31.28515625" style="1" customWidth="1"/>
    <col min="11271" max="11271" width="34" style="1" customWidth="1"/>
    <col min="11272" max="11272" width="17.140625" style="1" customWidth="1"/>
    <col min="11273" max="11273" width="31.140625" style="1" customWidth="1"/>
    <col min="11274" max="11274" width="9.140625" style="1"/>
    <col min="11275" max="11275" width="11.7109375" style="1" customWidth="1"/>
    <col min="11276" max="11520" width="9.140625" style="1"/>
    <col min="11521" max="11522" width="7.28515625" style="1" customWidth="1"/>
    <col min="11523" max="11523" width="40.140625" style="1" customWidth="1"/>
    <col min="11524" max="11524" width="15" style="1" customWidth="1"/>
    <col min="11525" max="11525" width="15.85546875" style="1" customWidth="1"/>
    <col min="11526" max="11526" width="31.28515625" style="1" customWidth="1"/>
    <col min="11527" max="11527" width="34" style="1" customWidth="1"/>
    <col min="11528" max="11528" width="17.140625" style="1" customWidth="1"/>
    <col min="11529" max="11529" width="31.140625" style="1" customWidth="1"/>
    <col min="11530" max="11530" width="9.140625" style="1"/>
    <col min="11531" max="11531" width="11.7109375" style="1" customWidth="1"/>
    <col min="11532" max="11776" width="9.140625" style="1"/>
    <col min="11777" max="11778" width="7.28515625" style="1" customWidth="1"/>
    <col min="11779" max="11779" width="40.140625" style="1" customWidth="1"/>
    <col min="11780" max="11780" width="15" style="1" customWidth="1"/>
    <col min="11781" max="11781" width="15.85546875" style="1" customWidth="1"/>
    <col min="11782" max="11782" width="31.28515625" style="1" customWidth="1"/>
    <col min="11783" max="11783" width="34" style="1" customWidth="1"/>
    <col min="11784" max="11784" width="17.140625" style="1" customWidth="1"/>
    <col min="11785" max="11785" width="31.140625" style="1" customWidth="1"/>
    <col min="11786" max="11786" width="9.140625" style="1"/>
    <col min="11787" max="11787" width="11.7109375" style="1" customWidth="1"/>
    <col min="11788" max="12032" width="9.140625" style="1"/>
    <col min="12033" max="12034" width="7.28515625" style="1" customWidth="1"/>
    <col min="12035" max="12035" width="40.140625" style="1" customWidth="1"/>
    <col min="12036" max="12036" width="15" style="1" customWidth="1"/>
    <col min="12037" max="12037" width="15.85546875" style="1" customWidth="1"/>
    <col min="12038" max="12038" width="31.28515625" style="1" customWidth="1"/>
    <col min="12039" max="12039" width="34" style="1" customWidth="1"/>
    <col min="12040" max="12040" width="17.140625" style="1" customWidth="1"/>
    <col min="12041" max="12041" width="31.140625" style="1" customWidth="1"/>
    <col min="12042" max="12042" width="9.140625" style="1"/>
    <col min="12043" max="12043" width="11.7109375" style="1" customWidth="1"/>
    <col min="12044" max="12288" width="9.140625" style="1"/>
    <col min="12289" max="12290" width="7.28515625" style="1" customWidth="1"/>
    <col min="12291" max="12291" width="40.140625" style="1" customWidth="1"/>
    <col min="12292" max="12292" width="15" style="1" customWidth="1"/>
    <col min="12293" max="12293" width="15.85546875" style="1" customWidth="1"/>
    <col min="12294" max="12294" width="31.28515625" style="1" customWidth="1"/>
    <col min="12295" max="12295" width="34" style="1" customWidth="1"/>
    <col min="12296" max="12296" width="17.140625" style="1" customWidth="1"/>
    <col min="12297" max="12297" width="31.140625" style="1" customWidth="1"/>
    <col min="12298" max="12298" width="9.140625" style="1"/>
    <col min="12299" max="12299" width="11.7109375" style="1" customWidth="1"/>
    <col min="12300" max="12544" width="9.140625" style="1"/>
    <col min="12545" max="12546" width="7.28515625" style="1" customWidth="1"/>
    <col min="12547" max="12547" width="40.140625" style="1" customWidth="1"/>
    <col min="12548" max="12548" width="15" style="1" customWidth="1"/>
    <col min="12549" max="12549" width="15.85546875" style="1" customWidth="1"/>
    <col min="12550" max="12550" width="31.28515625" style="1" customWidth="1"/>
    <col min="12551" max="12551" width="34" style="1" customWidth="1"/>
    <col min="12552" max="12552" width="17.140625" style="1" customWidth="1"/>
    <col min="12553" max="12553" width="31.140625" style="1" customWidth="1"/>
    <col min="12554" max="12554" width="9.140625" style="1"/>
    <col min="12555" max="12555" width="11.7109375" style="1" customWidth="1"/>
    <col min="12556" max="12800" width="9.140625" style="1"/>
    <col min="12801" max="12802" width="7.28515625" style="1" customWidth="1"/>
    <col min="12803" max="12803" width="40.140625" style="1" customWidth="1"/>
    <col min="12804" max="12804" width="15" style="1" customWidth="1"/>
    <col min="12805" max="12805" width="15.85546875" style="1" customWidth="1"/>
    <col min="12806" max="12806" width="31.28515625" style="1" customWidth="1"/>
    <col min="12807" max="12807" width="34" style="1" customWidth="1"/>
    <col min="12808" max="12808" width="17.140625" style="1" customWidth="1"/>
    <col min="12809" max="12809" width="31.140625" style="1" customWidth="1"/>
    <col min="12810" max="12810" width="9.140625" style="1"/>
    <col min="12811" max="12811" width="11.7109375" style="1" customWidth="1"/>
    <col min="12812" max="13056" width="9.140625" style="1"/>
    <col min="13057" max="13058" width="7.28515625" style="1" customWidth="1"/>
    <col min="13059" max="13059" width="40.140625" style="1" customWidth="1"/>
    <col min="13060" max="13060" width="15" style="1" customWidth="1"/>
    <col min="13061" max="13061" width="15.85546875" style="1" customWidth="1"/>
    <col min="13062" max="13062" width="31.28515625" style="1" customWidth="1"/>
    <col min="13063" max="13063" width="34" style="1" customWidth="1"/>
    <col min="13064" max="13064" width="17.140625" style="1" customWidth="1"/>
    <col min="13065" max="13065" width="31.140625" style="1" customWidth="1"/>
    <col min="13066" max="13066" width="9.140625" style="1"/>
    <col min="13067" max="13067" width="11.7109375" style="1" customWidth="1"/>
    <col min="13068" max="13312" width="9.140625" style="1"/>
    <col min="13313" max="13314" width="7.28515625" style="1" customWidth="1"/>
    <col min="13315" max="13315" width="40.140625" style="1" customWidth="1"/>
    <col min="13316" max="13316" width="15" style="1" customWidth="1"/>
    <col min="13317" max="13317" width="15.85546875" style="1" customWidth="1"/>
    <col min="13318" max="13318" width="31.28515625" style="1" customWidth="1"/>
    <col min="13319" max="13319" width="34" style="1" customWidth="1"/>
    <col min="13320" max="13320" width="17.140625" style="1" customWidth="1"/>
    <col min="13321" max="13321" width="31.140625" style="1" customWidth="1"/>
    <col min="13322" max="13322" width="9.140625" style="1"/>
    <col min="13323" max="13323" width="11.7109375" style="1" customWidth="1"/>
    <col min="13324" max="13568" width="9.140625" style="1"/>
    <col min="13569" max="13570" width="7.28515625" style="1" customWidth="1"/>
    <col min="13571" max="13571" width="40.140625" style="1" customWidth="1"/>
    <col min="13572" max="13572" width="15" style="1" customWidth="1"/>
    <col min="13573" max="13573" width="15.85546875" style="1" customWidth="1"/>
    <col min="13574" max="13574" width="31.28515625" style="1" customWidth="1"/>
    <col min="13575" max="13575" width="34" style="1" customWidth="1"/>
    <col min="13576" max="13576" width="17.140625" style="1" customWidth="1"/>
    <col min="13577" max="13577" width="31.140625" style="1" customWidth="1"/>
    <col min="13578" max="13578" width="9.140625" style="1"/>
    <col min="13579" max="13579" width="11.7109375" style="1" customWidth="1"/>
    <col min="13580" max="13824" width="9.140625" style="1"/>
    <col min="13825" max="13826" width="7.28515625" style="1" customWidth="1"/>
    <col min="13827" max="13827" width="40.140625" style="1" customWidth="1"/>
    <col min="13828" max="13828" width="15" style="1" customWidth="1"/>
    <col min="13829" max="13829" width="15.85546875" style="1" customWidth="1"/>
    <col min="13830" max="13830" width="31.28515625" style="1" customWidth="1"/>
    <col min="13831" max="13831" width="34" style="1" customWidth="1"/>
    <col min="13832" max="13832" width="17.140625" style="1" customWidth="1"/>
    <col min="13833" max="13833" width="31.140625" style="1" customWidth="1"/>
    <col min="13834" max="13834" width="9.140625" style="1"/>
    <col min="13835" max="13835" width="11.7109375" style="1" customWidth="1"/>
    <col min="13836" max="14080" width="9.140625" style="1"/>
    <col min="14081" max="14082" width="7.28515625" style="1" customWidth="1"/>
    <col min="14083" max="14083" width="40.140625" style="1" customWidth="1"/>
    <col min="14084" max="14084" width="15" style="1" customWidth="1"/>
    <col min="14085" max="14085" width="15.85546875" style="1" customWidth="1"/>
    <col min="14086" max="14086" width="31.28515625" style="1" customWidth="1"/>
    <col min="14087" max="14087" width="34" style="1" customWidth="1"/>
    <col min="14088" max="14088" width="17.140625" style="1" customWidth="1"/>
    <col min="14089" max="14089" width="31.140625" style="1" customWidth="1"/>
    <col min="14090" max="14090" width="9.140625" style="1"/>
    <col min="14091" max="14091" width="11.7109375" style="1" customWidth="1"/>
    <col min="14092" max="14336" width="9.140625" style="1"/>
    <col min="14337" max="14338" width="7.28515625" style="1" customWidth="1"/>
    <col min="14339" max="14339" width="40.140625" style="1" customWidth="1"/>
    <col min="14340" max="14340" width="15" style="1" customWidth="1"/>
    <col min="14341" max="14341" width="15.85546875" style="1" customWidth="1"/>
    <col min="14342" max="14342" width="31.28515625" style="1" customWidth="1"/>
    <col min="14343" max="14343" width="34" style="1" customWidth="1"/>
    <col min="14344" max="14344" width="17.140625" style="1" customWidth="1"/>
    <col min="14345" max="14345" width="31.140625" style="1" customWidth="1"/>
    <col min="14346" max="14346" width="9.140625" style="1"/>
    <col min="14347" max="14347" width="11.7109375" style="1" customWidth="1"/>
    <col min="14348" max="14592" width="9.140625" style="1"/>
    <col min="14593" max="14594" width="7.28515625" style="1" customWidth="1"/>
    <col min="14595" max="14595" width="40.140625" style="1" customWidth="1"/>
    <col min="14596" max="14596" width="15" style="1" customWidth="1"/>
    <col min="14597" max="14597" width="15.85546875" style="1" customWidth="1"/>
    <col min="14598" max="14598" width="31.28515625" style="1" customWidth="1"/>
    <col min="14599" max="14599" width="34" style="1" customWidth="1"/>
    <col min="14600" max="14600" width="17.140625" style="1" customWidth="1"/>
    <col min="14601" max="14601" width="31.140625" style="1" customWidth="1"/>
    <col min="14602" max="14602" width="9.140625" style="1"/>
    <col min="14603" max="14603" width="11.7109375" style="1" customWidth="1"/>
    <col min="14604" max="14848" width="9.140625" style="1"/>
    <col min="14849" max="14850" width="7.28515625" style="1" customWidth="1"/>
    <col min="14851" max="14851" width="40.140625" style="1" customWidth="1"/>
    <col min="14852" max="14852" width="15" style="1" customWidth="1"/>
    <col min="14853" max="14853" width="15.85546875" style="1" customWidth="1"/>
    <col min="14854" max="14854" width="31.28515625" style="1" customWidth="1"/>
    <col min="14855" max="14855" width="34" style="1" customWidth="1"/>
    <col min="14856" max="14856" width="17.140625" style="1" customWidth="1"/>
    <col min="14857" max="14857" width="31.140625" style="1" customWidth="1"/>
    <col min="14858" max="14858" width="9.140625" style="1"/>
    <col min="14859" max="14859" width="11.7109375" style="1" customWidth="1"/>
    <col min="14860" max="15104" width="9.140625" style="1"/>
    <col min="15105" max="15106" width="7.28515625" style="1" customWidth="1"/>
    <col min="15107" max="15107" width="40.140625" style="1" customWidth="1"/>
    <col min="15108" max="15108" width="15" style="1" customWidth="1"/>
    <col min="15109" max="15109" width="15.85546875" style="1" customWidth="1"/>
    <col min="15110" max="15110" width="31.28515625" style="1" customWidth="1"/>
    <col min="15111" max="15111" width="34" style="1" customWidth="1"/>
    <col min="15112" max="15112" width="17.140625" style="1" customWidth="1"/>
    <col min="15113" max="15113" width="31.140625" style="1" customWidth="1"/>
    <col min="15114" max="15114" width="9.140625" style="1"/>
    <col min="15115" max="15115" width="11.7109375" style="1" customWidth="1"/>
    <col min="15116" max="15360" width="9.140625" style="1"/>
    <col min="15361" max="15362" width="7.28515625" style="1" customWidth="1"/>
    <col min="15363" max="15363" width="40.140625" style="1" customWidth="1"/>
    <col min="15364" max="15364" width="15" style="1" customWidth="1"/>
    <col min="15365" max="15365" width="15.85546875" style="1" customWidth="1"/>
    <col min="15366" max="15366" width="31.28515625" style="1" customWidth="1"/>
    <col min="15367" max="15367" width="34" style="1" customWidth="1"/>
    <col min="15368" max="15368" width="17.140625" style="1" customWidth="1"/>
    <col min="15369" max="15369" width="31.140625" style="1" customWidth="1"/>
    <col min="15370" max="15370" width="9.140625" style="1"/>
    <col min="15371" max="15371" width="11.7109375" style="1" customWidth="1"/>
    <col min="15372" max="15616" width="9.140625" style="1"/>
    <col min="15617" max="15618" width="7.28515625" style="1" customWidth="1"/>
    <col min="15619" max="15619" width="40.140625" style="1" customWidth="1"/>
    <col min="15620" max="15620" width="15" style="1" customWidth="1"/>
    <col min="15621" max="15621" width="15.85546875" style="1" customWidth="1"/>
    <col min="15622" max="15622" width="31.28515625" style="1" customWidth="1"/>
    <col min="15623" max="15623" width="34" style="1" customWidth="1"/>
    <col min="15624" max="15624" width="17.140625" style="1" customWidth="1"/>
    <col min="15625" max="15625" width="31.140625" style="1" customWidth="1"/>
    <col min="15626" max="15626" width="9.140625" style="1"/>
    <col min="15627" max="15627" width="11.7109375" style="1" customWidth="1"/>
    <col min="15628" max="15872" width="9.140625" style="1"/>
    <col min="15873" max="15874" width="7.28515625" style="1" customWidth="1"/>
    <col min="15875" max="15875" width="40.140625" style="1" customWidth="1"/>
    <col min="15876" max="15876" width="15" style="1" customWidth="1"/>
    <col min="15877" max="15877" width="15.85546875" style="1" customWidth="1"/>
    <col min="15878" max="15878" width="31.28515625" style="1" customWidth="1"/>
    <col min="15879" max="15879" width="34" style="1" customWidth="1"/>
    <col min="15880" max="15880" width="17.140625" style="1" customWidth="1"/>
    <col min="15881" max="15881" width="31.140625" style="1" customWidth="1"/>
    <col min="15882" max="15882" width="9.140625" style="1"/>
    <col min="15883" max="15883" width="11.7109375" style="1" customWidth="1"/>
    <col min="15884" max="16128" width="9.140625" style="1"/>
    <col min="16129" max="16130" width="7.28515625" style="1" customWidth="1"/>
    <col min="16131" max="16131" width="40.140625" style="1" customWidth="1"/>
    <col min="16132" max="16132" width="15" style="1" customWidth="1"/>
    <col min="16133" max="16133" width="15.85546875" style="1" customWidth="1"/>
    <col min="16134" max="16134" width="31.28515625" style="1" customWidth="1"/>
    <col min="16135" max="16135" width="34" style="1" customWidth="1"/>
    <col min="16136" max="16136" width="17.140625" style="1" customWidth="1"/>
    <col min="16137" max="16137" width="31.140625" style="1" customWidth="1"/>
    <col min="16138" max="16138" width="9.140625" style="1"/>
    <col min="16139" max="16139" width="11.7109375" style="1" customWidth="1"/>
    <col min="16140" max="16384" width="9.140625" style="1"/>
  </cols>
  <sheetData>
    <row r="1" spans="1:11" ht="23.25" customHeight="1" x14ac:dyDescent="0.15">
      <c r="A1" s="70" t="s">
        <v>462</v>
      </c>
      <c r="B1" s="70"/>
      <c r="C1" s="70"/>
      <c r="D1" s="70"/>
      <c r="E1" s="70"/>
      <c r="F1" s="70"/>
      <c r="G1" s="70"/>
      <c r="H1" s="70"/>
      <c r="I1" s="70"/>
      <c r="J1" s="70"/>
      <c r="K1" s="70"/>
    </row>
    <row r="2" spans="1:11" ht="15.75" customHeight="1" x14ac:dyDescent="0.15">
      <c r="A2" s="71" t="s">
        <v>357</v>
      </c>
      <c r="B2" s="71"/>
      <c r="C2" s="72" t="s">
        <v>1</v>
      </c>
      <c r="D2" s="162" t="s">
        <v>2</v>
      </c>
      <c r="E2" s="163"/>
      <c r="F2" s="163"/>
      <c r="G2" s="163"/>
      <c r="H2" s="163"/>
      <c r="I2" s="164"/>
      <c r="J2" s="73" t="s">
        <v>3</v>
      </c>
      <c r="K2" s="74" t="s">
        <v>4</v>
      </c>
    </row>
    <row r="3" spans="1:11" ht="16.5" customHeight="1" x14ac:dyDescent="0.15">
      <c r="A3" s="24" t="s">
        <v>5</v>
      </c>
      <c r="B3" s="24" t="s">
        <v>6</v>
      </c>
      <c r="C3" s="72"/>
      <c r="D3" s="165"/>
      <c r="E3" s="166"/>
      <c r="F3" s="166"/>
      <c r="G3" s="166"/>
      <c r="H3" s="166"/>
      <c r="I3" s="167"/>
      <c r="J3" s="73"/>
      <c r="K3" s="75"/>
    </row>
    <row r="4" spans="1:11" ht="24.75" customHeight="1" x14ac:dyDescent="0.15">
      <c r="A4" s="24" t="s">
        <v>358</v>
      </c>
      <c r="B4" s="24">
        <v>2111</v>
      </c>
      <c r="C4" s="2" t="s">
        <v>359</v>
      </c>
      <c r="D4" s="227" t="s">
        <v>360</v>
      </c>
      <c r="E4" s="228"/>
      <c r="F4" s="228"/>
      <c r="G4" s="228"/>
      <c r="H4" s="228"/>
      <c r="I4" s="49" t="s">
        <v>628</v>
      </c>
      <c r="J4" s="4">
        <v>431</v>
      </c>
      <c r="K4" s="233" t="s">
        <v>8</v>
      </c>
    </row>
    <row r="5" spans="1:11" ht="24.75" customHeight="1" x14ac:dyDescent="0.15">
      <c r="A5" s="24" t="s">
        <v>361</v>
      </c>
      <c r="B5" s="24">
        <v>4001</v>
      </c>
      <c r="C5" s="2" t="s">
        <v>362</v>
      </c>
      <c r="D5" s="229" t="s">
        <v>364</v>
      </c>
      <c r="E5" s="230"/>
      <c r="F5" s="230"/>
      <c r="G5" s="230"/>
      <c r="H5" s="230"/>
      <c r="I5" s="49" t="s">
        <v>365</v>
      </c>
      <c r="J5" s="4">
        <v>300</v>
      </c>
      <c r="K5" s="234"/>
    </row>
    <row r="6" spans="1:11" ht="24.75" customHeight="1" x14ac:dyDescent="0.15">
      <c r="A6" s="24" t="s">
        <v>358</v>
      </c>
      <c r="B6" s="24">
        <v>6131</v>
      </c>
      <c r="C6" s="2" t="s">
        <v>363</v>
      </c>
      <c r="D6" s="231" t="s">
        <v>366</v>
      </c>
      <c r="E6" s="232"/>
      <c r="F6" s="232"/>
      <c r="G6" s="232"/>
      <c r="H6" s="232"/>
      <c r="I6" s="50" t="s">
        <v>367</v>
      </c>
      <c r="J6" s="4">
        <v>300</v>
      </c>
      <c r="K6" s="235"/>
    </row>
    <row r="7" spans="1:11" ht="20.25" customHeight="1" x14ac:dyDescent="0.15"/>
    <row r="8" spans="1:11" ht="20.25" customHeight="1" x14ac:dyDescent="0.15"/>
    <row r="9" spans="1:11" ht="20.25" customHeight="1" x14ac:dyDescent="0.15"/>
    <row r="10" spans="1:11" ht="20.25" customHeight="1" x14ac:dyDescent="0.15"/>
    <row r="11" spans="1:11" ht="20.25" customHeight="1" x14ac:dyDescent="0.15"/>
    <row r="12" spans="1:11" ht="20.25" customHeight="1" x14ac:dyDescent="0.15"/>
    <row r="13" spans="1:11" ht="20.25" customHeight="1" x14ac:dyDescent="0.15"/>
    <row r="14" spans="1:11" ht="20.25" customHeight="1" x14ac:dyDescent="0.15"/>
    <row r="15" spans="1:11" ht="20.25" customHeight="1" x14ac:dyDescent="0.15"/>
    <row r="16" spans="1:11"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sheetData>
  <mergeCells count="10">
    <mergeCell ref="A1:K1"/>
    <mergeCell ref="D4:H4"/>
    <mergeCell ref="D5:H5"/>
    <mergeCell ref="D6:H6"/>
    <mergeCell ref="K4:K6"/>
    <mergeCell ref="A2:B2"/>
    <mergeCell ref="C2:C3"/>
    <mergeCell ref="D2:I3"/>
    <mergeCell ref="J2:J3"/>
    <mergeCell ref="K2:K3"/>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headerFooter>
    <oddFooter xml:space="preserve">&amp;C&amp;18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4-1</vt:lpstr>
      <vt:lpstr>4-2</vt:lpstr>
      <vt:lpstr>4-3</vt:lpstr>
      <vt:lpstr>5</vt:lpstr>
      <vt:lpstr>'1'!Print_Area</vt:lpstr>
      <vt:lpstr>'2'!Print_Area</vt:lpstr>
      <vt:lpstr>'3'!Print_Area</vt:lpstr>
      <vt:lpstr>'4-1'!Print_Area</vt:lpstr>
      <vt:lpstr>'4-2'!Print_Area</vt:lpstr>
      <vt:lpstr>'4-3'!Print_Area</vt:lpstr>
      <vt:lpstr>'5'!Print_Area</vt:lpstr>
    </vt:vector>
  </TitlesOfParts>
  <Company>City MUKO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MUKO</dc:creator>
  <cp:lastModifiedBy>City MUKO</cp:lastModifiedBy>
  <cp:lastPrinted>2019-10-24T09:41:31Z</cp:lastPrinted>
  <dcterms:created xsi:type="dcterms:W3CDTF">2017-02-23T02:57:12Z</dcterms:created>
  <dcterms:modified xsi:type="dcterms:W3CDTF">2019-10-28T23:41:46Z</dcterms:modified>
</cp:coreProperties>
</file>