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005" yWindow="45" windowWidth="11550" windowHeight="78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BE36" i="9"/>
  <c r="AM36" i="9"/>
  <c r="C36" i="9"/>
  <c r="BE35" i="9"/>
  <c r="AM35" i="9"/>
  <c r="C35" i="9"/>
  <c r="CO34" i="9"/>
  <c r="CO35" i="9" s="1"/>
  <c r="CO36" i="9" s="1"/>
  <c r="CO37" i="9" s="1"/>
  <c r="BW34" i="9"/>
  <c r="BW35" i="9" s="1"/>
  <c r="BW36" i="9" s="1"/>
  <c r="BW37" i="9" s="1"/>
  <c r="BW38" i="9" s="1"/>
  <c r="BW39" i="9" s="1"/>
  <c r="BW40" i="9" s="1"/>
  <c r="BW41" i="9" s="1"/>
  <c r="U34" i="9"/>
  <c r="U35" i="9" s="1"/>
  <c r="U36" i="9" s="1"/>
  <c r="C34" i="9"/>
  <c r="AM34" i="9" l="1"/>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<sst xmlns="http://schemas.openxmlformats.org/spreadsheetml/2006/main" count="1043" uniqueCount="559">
  <si>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</si>
  <si>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</si>
  <si>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</si>
  <si>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</si>
  <si>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</si>
  <si>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</si>
  <si>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</si>
  <si>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</si>
  <si>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</si>
  <si>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</si>
  <si>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</si>
  <si>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</si>
  <si>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</si>
  <si>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</si>
  <si>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</si>
  <si>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</si>
  <si>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</si>
  <si>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</si>
  <si>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</si>
  <si>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</si>
  <si>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</si>
  <si>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</si>
  <si>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</si>
  <si>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</si>
  <si>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</si>
  <si>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</si>
  <si>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</si>
  <si>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</si>
  <si>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</si>
  <si>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</si>
  <si>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</si>
  <si>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</si>
  <si>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</si>
  <si>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</si>
  <si>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</si>
  <si>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</si>
  <si>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</si>
  <si>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</si>
  <si>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</si>
  <si>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</si>
  <si>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</si>
  <si>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</si>
  <si>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</si>
  <si>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</si>
  <si>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</si>
  <si>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</si>
  <si>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</si>
  <si>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</si>
  <si>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</si>
  <si>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</si>
  <si>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</si>
  <si>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</si>
  <si>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</si>
  <si>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</si>
  <si>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</si>
  <si>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</si>
  <si>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</si>
  <si>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</si>
  <si>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</si>
  <si>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</si>
  <si>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</si>
  <si>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</si>
  <si>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</si>
  <si>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</si>
  <si>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</si>
  <si>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</si>
  <si>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</si>
  <si>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</si>
  <si>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</si>
  <si>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</si>
  <si>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</si>
  <si>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</si>
  <si>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</si>
  <si>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</si>
  <si>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</si>
  <si>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</si>
  <si>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</si>
  <si>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</si>
  <si>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</si>
  <si>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</si>
  <si>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</si>
  <si>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</si>
  <si>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向日市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</si>
  <si>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</si>
  <si>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</si>
  <si>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</si>
  <si>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</si>
  <si>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</si>
  <si>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</si>
  <si>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</si>
  <si>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</si>
  <si>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</si>
  <si>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</si>
  <si>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</si>
  <si>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</si>
  <si>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</si>
  <si>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</si>
  <si>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</si>
  <si>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</si>
  <si>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</si>
  <si>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</si>
  <si>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</si>
  <si>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</si>
  <si>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</si>
  <si>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</si>
  <si>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</si>
  <si>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</si>
  <si>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</si>
  <si>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</si>
  <si>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</si>
  <si>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</si>
  <si>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</si>
  <si>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</si>
  <si>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</si>
  <si>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</si>
  <si>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</si>
  <si>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</si>
  <si>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</si>
  <si>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</si>
  <si>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</si>
  <si>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</si>
  <si>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</si>
  <si>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</si>
  <si>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</si>
  <si>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</si>
  <si>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</si>
  <si>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</si>
  <si>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</si>
  <si>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</si>
  <si>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</si>
  <si>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</si>
  <si>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</si>
  <si>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</si>
  <si>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</si>
  <si>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</si>
  <si>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</si>
  <si>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</si>
  <si>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</si>
  <si>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</si>
  <si>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</si>
  <si>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</si>
  <si>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</si>
  <si>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</si>
  <si>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</si>
  <si>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</si>
  <si>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</si>
  <si>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</si>
  <si>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</si>
  <si>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</si>
  <si>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</si>
  <si>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</si>
  <si>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</si>
  <si>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</si>
  <si>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</si>
  <si>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</si>
  <si>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</si>
  <si>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</si>
  <si>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</si>
  <si>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</si>
  <si>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</si>
  <si>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</si>
  <si>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</si>
  <si>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</si>
  <si>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</si>
  <si>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</si>
  <si>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</si>
  <si>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</si>
  <si>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</si>
  <si>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</si>
  <si>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</si>
  <si>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</si>
  <si>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</si>
  <si>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</si>
  <si>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</si>
  <si>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</si>
  <si>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</si>
  <si>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</si>
  <si>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</si>
  <si>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</si>
  <si>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</si>
  <si>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</si>
  <si>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</si>
  <si>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</si>
  <si>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</si>
  <si>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</si>
  <si>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</si>
  <si>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</si>
  <si>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</si>
  <si>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</si>
  <si>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</si>
  <si>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</si>
  <si>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</si>
  <si>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</si>
  <si>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</si>
  <si>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</si>
  <si>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京都府向日市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</si>
  <si>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</si>
  <si>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</si>
  <si>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</si>
  <si>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</si>
  <si>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</si>
  <si>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</si>
  <si>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</si>
  <si>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</si>
  <si>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</si>
  <si>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</si>
  <si>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</si>
  <si>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</si>
  <si>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</si>
  <si>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</si>
  <si>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</si>
  <si>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</si>
  <si>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</si>
  <si>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</si>
  <si>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</si>
  <si>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</si>
  <si>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</si>
  <si>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</si>
  <si>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</si>
  <si>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</si>
  <si>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</si>
  <si>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</si>
  <si>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</si>
  <si>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</si>
  <si>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</si>
  <si>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</si>
  <si>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</si>
  <si>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</si>
  <si>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</si>
  <si>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</si>
  <si>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</si>
  <si>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</si>
  <si>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</si>
  <si>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</si>
  <si>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</si>
  <si>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</si>
  <si>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</si>
  <si>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</si>
  <si>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</si>
  <si>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</si>
  <si>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</si>
  <si>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</si>
  <si>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</si>
  <si>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</si>
  <si>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</si>
  <si>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</si>
  <si>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</si>
  <si>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</si>
  <si>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</si>
  <si>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</si>
  <si>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</si>
  <si>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</si>
  <si>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</si>
  <si>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</si>
  <si>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</si>
  <si>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</si>
  <si>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</si>
  <si>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</si>
  <si>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</si>
  <si>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</si>
  <si>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</si>
  <si>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</si>
  <si>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</si>
  <si>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</si>
  <si>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</si>
  <si>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</si>
  <si>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</si>
  <si>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</si>
  <si>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</si>
  <si>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</si>
  <si>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</si>
  <si>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</si>
  <si>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</si>
  <si>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</si>
  <si>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</si>
  <si>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</si>
  <si>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</si>
  <si>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</si>
  <si>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</si>
  <si>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</si>
  <si>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</si>
  <si>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</si>
  <si>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</si>
  <si>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</si>
  <si>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</si>
  <si>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</si>
  <si>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</si>
  <si>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</si>
  <si>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</si>
  <si>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</si>
  <si>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</si>
  <si>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</si>
  <si>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</si>
  <si>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</si>
  <si>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</si>
  <si>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</si>
  <si>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</si>
  <si>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</si>
  <si>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</si>
  <si>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</si>
  <si>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</si>
  <si>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</si>
  <si>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</si>
  <si>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</si>
  <si>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</si>
  <si>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</si>
  <si>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</si>
  <si>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</si>
  <si>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</si>
  <si>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</si>
  <si>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</si>
  <si>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</si>
  <si>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</si>
  <si>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</si>
  <si>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</si>
  <si>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</si>
  <si>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</si>
  <si>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</si>
  <si>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</si>
  <si>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</si>
  <si>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</si>
  <si>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</si>
  <si>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</si>
  <si>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</si>
  <si>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</si>
  <si>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</si>
  <si>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</si>
  <si>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</si>
  <si>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</si>
  <si>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</si>
  <si>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</si>
  <si>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</si>
  <si>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</si>
  <si>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</si>
  <si>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</si>
  <si>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</si>
  <si>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</si>
  <si>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</si>
  <si>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</si>
  <si>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</si>
  <si>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</si>
  <si>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</si>
  <si>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</si>
  <si>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</si>
  <si>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京都府向日市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</si>
  <si>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</si>
  <si>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</si>
  <si>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</si>
  <si>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</si>
  <si>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</si>
  <si>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</si>
  <si>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</si>
  <si>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</si>
  <si>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</si>
  <si>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</si>
  <si>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</si>
  <si>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</si>
  <si>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</si>
  <si>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</si>
  <si>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</si>
  <si>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</si>
  <si>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</si>
  <si>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</si>
  <si>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</si>
  <si>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</si>
  <si>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</si>
  <si>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</si>
  <si>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</si>
  <si>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</si>
  <si>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</si>
  <si>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</si>
  <si>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</si>
  <si>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</si>
  <si>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</si>
  <si>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</si>
  <si>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</si>
  <si>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</si>
  <si>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</si>
  <si>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</si>
  <si>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</si>
  <si>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</si>
  <si>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</si>
  <si>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</si>
  <si>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</si>
  <si>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</si>
  <si>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</si>
  <si>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</si>
  <si>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</si>
  <si>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</si>
  <si>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</si>
  <si>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</si>
  <si>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</si>
  <si>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</si>
  <si>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</si>
  <si>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</si>
  <si>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</si>
  <si>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</si>
  <si>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</si>
  <si>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</si>
  <si>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</si>
  <si>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</si>
  <si>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</si>
  <si>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</si>
  <si>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</si>
  <si>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</si>
  <si>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</si>
  <si>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</si>
  <si>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</si>
  <si>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</si>
  <si>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</si>
  <si>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</si>
  <si>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</si>
  <si>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</si>
  <si>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</si>
  <si>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</si>
  <si>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</si>
  <si>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</si>
  <si>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</si>
  <si>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</si>
  <si>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</si>
  <si>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</si>
  <si>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</si>
  <si>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</si>
  <si>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</si>
  <si>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</si>
  <si>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</si>
  <si>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</si>
  <si>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</si>
  <si>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</si>
  <si>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</si>
  <si>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</si>
  <si>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</si>
  <si>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</si>
  <si>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</si>
  <si>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</si>
  <si>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</si>
  <si>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</si>
  <si>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</si>
  <si>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</si>
  <si>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</si>
  <si>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</si>
  <si>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</si>
  <si>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</si>
  <si>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</si>
  <si>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</si>
  <si>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</si>
  <si>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</si>
  <si>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</si>
  <si>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</si>
  <si>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</si>
  <si>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</si>
  <si>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</si>
  <si>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</si>
  <si>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</si>
  <si>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</si>
  <si>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</si>
  <si>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</si>
  <si>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</si>
  <si>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</si>
  <si>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</si>
  <si>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</si>
  <si>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</si>
  <si>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</si>
  <si>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</si>
  <si>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</si>
  <si>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</si>
  <si>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</si>
  <si>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</si>
  <si>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</si>
  <si>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</si>
  <si>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</si>
  <si>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</si>
  <si>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</si>
  <si>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</si>
  <si>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</si>
  <si>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</si>
  <si>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</si>
  <si>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</si>
  <si>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</si>
  <si>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</si>
  <si>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</si>
  <si>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</si>
  <si>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</si>
  <si>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</si>
  <si>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</si>
  <si>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</si>
  <si>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</si>
  <si>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</si>
  <si>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</si>
  <si>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</si>
  <si>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</si>
  <si>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</si>
  <si>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</si>
  <si>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</si>
  <si>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</si>
  <si>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</si>
  <si>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</si>
  <si>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</si>
  <si>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</si>
  <si>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</si>
  <si>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</si>
  <si>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</si>
  <si>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</si>
  <si>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</si>
  <si>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</si>
  <si>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</si>
  <si>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</si>
  <si>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</si>
  <si>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</si>
  <si>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</si>
  <si>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</si>
  <si>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</si>
  <si>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</si>
  <si>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</si>
  <si>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</si>
  <si>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</si>
  <si>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</si>
  <si>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</si>
  <si>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</si>
  <si>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</si>
  <si>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</si>
  <si>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</si>
  <si>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0.77</t>
  </si>
  <si>
    <t>▲ 0.26</t>
  </si>
  <si>
    <t>国民健康保険事業特別会計</t>
  </si>
  <si>
    <t>▲ 1.09</t>
  </si>
  <si>
    <t>水道事業会計</t>
  </si>
  <si>
    <t>一般会計</t>
  </si>
  <si>
    <t>介護保険事業特別会計</t>
  </si>
  <si>
    <t>下水道事業特別会計</t>
  </si>
  <si>
    <t>後期高齢者医療特別会計</t>
  </si>
  <si>
    <t>その他会計（赤字）</t>
  </si>
  <si>
    <t>その他会計（黒字）</t>
  </si>
  <si>
    <t>-</t>
    <phoneticPr fontId="2"/>
  </si>
  <si>
    <t>-</t>
    <phoneticPr fontId="2"/>
  </si>
  <si>
    <t>乙訓環境衛生組合(一般会計)</t>
  </si>
  <si>
    <t>乙訓消防組合(一般会計)</t>
  </si>
  <si>
    <t>乙訓福祉施設事務組合(一般会計)</t>
  </si>
  <si>
    <t>京都府自治会館管理組合(一般会計)</t>
  </si>
  <si>
    <t>京都府市町村職員退職手当組合(一般会計)</t>
  </si>
  <si>
    <t>京都府後期高齢者医療広域連合(一般会計)</t>
  </si>
  <si>
    <t>京都府後期高齢者医療広域連合(特別会計)</t>
  </si>
  <si>
    <t>京都地方税機構(一般会計)</t>
  </si>
  <si>
    <t>乙訓土地開発公社</t>
    <phoneticPr fontId="30"/>
  </si>
  <si>
    <t>向日市スポーツ文化協会</t>
    <phoneticPr fontId="30"/>
  </si>
  <si>
    <t>向日市埋蔵文化財センター</t>
    <phoneticPr fontId="30"/>
  </si>
  <si>
    <t>向日市水道メンテナンス</t>
    <phoneticPr fontId="3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</si>
  <si>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</si>
  <si>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</si>
  <si>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</si>
  <si>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</si>
  <si>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</si>
  <si>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</si>
  <si>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</si>
  <si>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</si>
  <si>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</si>
  <si>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実質公債費比率は類似団体と比較して低い水準にある。これは、市債発行を抑制していることが主な要因である。
　近年の傾向として、臨時財政対策債に係る地方債現在高の増加が見られるが、基準財政需用額算入見込額に含まれることや、平成２８年度末に公共施設整備に係る基金を設置したことなどから、将来負担比率の数値は、類似団体と比較してもおおむね良好な比率で推移している。
　しかしながら、今後は老朽化した公共施設の改修等により公債費の増加が見込まれるため、引き続き健全な財政運営を維持するよう努めたい。</t>
    <rPh sb="1" eb="3">
      <t>ジッシツ</t>
    </rPh>
    <rPh sb="3" eb="6">
      <t>コウサイヒ</t>
    </rPh>
    <rPh sb="6" eb="8">
      <t>ヒリツ</t>
    </rPh>
    <rPh sb="9" eb="11">
      <t>ルイジ</t>
    </rPh>
    <rPh sb="11" eb="13">
      <t>ダンタイ</t>
    </rPh>
    <rPh sb="14" eb="16">
      <t>ヒカク</t>
    </rPh>
    <rPh sb="18" eb="19">
      <t>ヒク</t>
    </rPh>
    <rPh sb="20" eb="22">
      <t>スイジュン</t>
    </rPh>
    <rPh sb="30" eb="32">
      <t>シサイ</t>
    </rPh>
    <rPh sb="32" eb="34">
      <t>ハッコウ</t>
    </rPh>
    <rPh sb="35" eb="37">
      <t>ヨクセイ</t>
    </rPh>
    <rPh sb="44" eb="45">
      <t>オモ</t>
    </rPh>
    <rPh sb="46" eb="48">
      <t>ヨウイン</t>
    </rPh>
    <rPh sb="54" eb="56">
      <t>キンネン</t>
    </rPh>
    <rPh sb="57" eb="59">
      <t>ケイコウ</t>
    </rPh>
    <rPh sb="63" eb="65">
      <t>リンジ</t>
    </rPh>
    <rPh sb="65" eb="67">
      <t>ザイセイ</t>
    </rPh>
    <rPh sb="67" eb="69">
      <t>タイサク</t>
    </rPh>
    <rPh sb="69" eb="70">
      <t>サイ</t>
    </rPh>
    <rPh sb="71" eb="72">
      <t>カカ</t>
    </rPh>
    <rPh sb="73" eb="76">
      <t>チホウサイ</t>
    </rPh>
    <rPh sb="76" eb="79">
      <t>ゲンザイダカ</t>
    </rPh>
    <rPh sb="80" eb="82">
      <t>ゾウカ</t>
    </rPh>
    <rPh sb="83" eb="84">
      <t>ミ</t>
    </rPh>
    <rPh sb="89" eb="91">
      <t>キジュン</t>
    </rPh>
    <rPh sb="91" eb="93">
      <t>ザイセイ</t>
    </rPh>
    <rPh sb="93" eb="96">
      <t>ジュヨウガク</t>
    </rPh>
    <rPh sb="96" eb="98">
      <t>サンニュウ</t>
    </rPh>
    <rPh sb="98" eb="101">
      <t>ミコミガク</t>
    </rPh>
    <rPh sb="102" eb="103">
      <t>フク</t>
    </rPh>
    <rPh sb="110" eb="112">
      <t>ヘイセイ</t>
    </rPh>
    <rPh sb="114" eb="116">
      <t>ネンド</t>
    </rPh>
    <rPh sb="116" eb="117">
      <t>マツ</t>
    </rPh>
    <rPh sb="118" eb="120">
      <t>コウキョウ</t>
    </rPh>
    <rPh sb="120" eb="122">
      <t>シセツ</t>
    </rPh>
    <rPh sb="122" eb="124">
      <t>セイビ</t>
    </rPh>
    <rPh sb="125" eb="126">
      <t>カカ</t>
    </rPh>
    <rPh sb="127" eb="129">
      <t>キキン</t>
    </rPh>
    <rPh sb="130" eb="132">
      <t>セッチ</t>
    </rPh>
    <rPh sb="141" eb="143">
      <t>ショウライ</t>
    </rPh>
    <rPh sb="143" eb="145">
      <t>フタン</t>
    </rPh>
    <rPh sb="145" eb="147">
      <t>ヒリツ</t>
    </rPh>
    <rPh sb="148" eb="150">
      <t>スウチ</t>
    </rPh>
    <rPh sb="152" eb="154">
      <t>ルイジ</t>
    </rPh>
    <rPh sb="154" eb="156">
      <t>ダンタイ</t>
    </rPh>
    <rPh sb="157" eb="159">
      <t>ヒカク</t>
    </rPh>
    <rPh sb="166" eb="168">
      <t>リョウコウ</t>
    </rPh>
    <rPh sb="169" eb="171">
      <t>ヒリツ</t>
    </rPh>
    <rPh sb="172" eb="174">
      <t>スイイ</t>
    </rPh>
    <rPh sb="188" eb="190">
      <t>コンゴ</t>
    </rPh>
    <rPh sb="191" eb="194">
      <t>ロウキュウカ</t>
    </rPh>
    <rPh sb="196" eb="200">
      <t>コウキョウシセツ</t>
    </rPh>
    <rPh sb="201" eb="203">
      <t>カイシュウ</t>
    </rPh>
    <rPh sb="203" eb="204">
      <t>トウ</t>
    </rPh>
    <rPh sb="207" eb="210">
      <t>コウサイヒ</t>
    </rPh>
    <rPh sb="211" eb="213">
      <t>ゾウカ</t>
    </rPh>
    <rPh sb="214" eb="216">
      <t>ミコ</t>
    </rPh>
    <rPh sb="222" eb="223">
      <t>ヒ</t>
    </rPh>
    <rPh sb="224" eb="225">
      <t>ツヅ</t>
    </rPh>
    <rPh sb="226" eb="228">
      <t>ケンゼン</t>
    </rPh>
    <rPh sb="229" eb="231">
      <t>ザイセイ</t>
    </rPh>
    <rPh sb="231" eb="233">
      <t>ウンエイ</t>
    </rPh>
    <rPh sb="234" eb="236">
      <t>イジ</t>
    </rPh>
    <rPh sb="240" eb="241">
      <t>ツト</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</si>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</sst>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6.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47278</c:v>
                </c:pt>
                <c:pt idx="4">
                  <c:v>44504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29483</c:v>
                </c:pt>
                <c:pt idx="1">
                  <c:v>32493</c:v>
                </c:pt>
                <c:pt idx="2">
                  <c:v>45906</c:v>
                </c:pt>
                <c:pt idx="3">
                  <c:v>19954</c:v>
                </c:pt>
                <c:pt idx="4">
                  <c:v>28636</c:v>
                </c:pt>
              </c:numCache>
            </c:numRef>
          </c:val>
          <c:smooth val="0"/>
        </c:ser>
        <c:dLbls>
          <c:showLegendKey val="0"/>
          <c:showVal val="0"/>
          <c:showCatName val="0"/>
          <c:showSerName val="0"/>
          <c:showPercent val="0"/>
          <c:showBubbleSize val="0"/>
        </c:dLbls>
        <c:marker val="1"/>
        <c:smooth val="0"/>
        <c:axId val="179481984"/>
        <c:axId val="179504640"/>
      </c:lineChart>
      <c:catAx>
        <c:axId val="1794819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504640"/>
        <c:crosses val="autoZero"/>
        <c:auto val="1"/>
        <c:lblAlgn val="ctr"/>
        <c:lblOffset val="100"/>
        <c:tickLblSkip val="1"/>
        <c:tickMarkSkip val="1"/>
        <c:noMultiLvlLbl val="0"/>
      </c:catAx>
      <c:valAx>
        <c:axId val="17950464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481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3.9</c:v>
                </c:pt>
                <c:pt idx="1">
                  <c:v>4.8899999999999997</c:v>
                </c:pt>
                <c:pt idx="2">
                  <c:v>4.01</c:v>
                </c:pt>
                <c:pt idx="3">
                  <c:v>7</c:v>
                </c:pt>
                <c:pt idx="4">
                  <c:v>6.67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20.32</c:v>
                </c:pt>
                <c:pt idx="1">
                  <c:v>20.18</c:v>
                </c:pt>
                <c:pt idx="2">
                  <c:v>20.14</c:v>
                </c:pt>
                <c:pt idx="3">
                  <c:v>19.850000000000001</c:v>
                </c:pt>
                <c:pt idx="4">
                  <c:v>19.75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25950336"/>
        <c:axId val="225952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3.23</c:v>
                </c:pt>
                <c:pt idx="1">
                  <c:v>1.1599999999999999</c:v>
                </c:pt>
                <c:pt idx="2">
                  <c:v>-0.77</c:v>
                </c:pt>
                <c:pt idx="3">
                  <c:v>3.22</c:v>
                </c:pt>
                <c:pt idx="4">
                  <c:v>-0.26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25950336"/>
        <c:axId val="225952512"/>
      </c:lineChart>
      <c:catAx>
        <c:axId val="225950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5952512"/>
        <c:crosses val="autoZero"/>
        <c:auto val="1"/>
        <c:lblAlgn val="ctr"/>
        <c:lblOffset val="100"/>
        <c:tickLblSkip val="1"/>
        <c:tickMarkSkip val="1"/>
        <c:noMultiLvlLbl val="0"/>
      </c:catAx>
      <c:valAx>
        <c:axId val="225952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950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0.25</c:v>
                </c:pt>
                <c:pt idx="2">
                  <c:v>#N/A</c:v>
                </c:pt>
                <c:pt idx="3">
                  <c:v>0.21</c:v>
                </c:pt>
                <c:pt idx="4">
                  <c:v>#N/A</c:v>
                </c:pt>
                <c:pt idx="5">
                  <c:v>0.23</c:v>
                </c:pt>
                <c:pt idx="6">
                  <c:v>#N/A</c:v>
                </c:pt>
                <c:pt idx="7">
                  <c:v>0.21</c:v>
                </c:pt>
                <c:pt idx="8">
                  <c:v>#N/A</c:v>
                </c:pt>
                <c:pt idx="9">
                  <c:v>0.24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0.55000000000000004</c:v>
                </c:pt>
                <c:pt idx="2">
                  <c:v>#N/A</c:v>
                </c:pt>
                <c:pt idx="3">
                  <c:v>0.33</c:v>
                </c:pt>
                <c:pt idx="4">
                  <c:v>#N/A</c:v>
                </c:pt>
                <c:pt idx="5">
                  <c:v>0.69</c:v>
                </c:pt>
                <c:pt idx="6">
                  <c:v>#N/A</c:v>
                </c:pt>
                <c:pt idx="7">
                  <c:v>0.47</c:v>
                </c:pt>
                <c:pt idx="8">
                  <c:v>#N/A</c:v>
                </c:pt>
                <c:pt idx="9">
                  <c:v>0.51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0.75</c:v>
                </c:pt>
                <c:pt idx="2">
                  <c:v>#N/A</c:v>
                </c:pt>
                <c:pt idx="3">
                  <c:v>0.65</c:v>
                </c:pt>
                <c:pt idx="4">
                  <c:v>#N/A</c:v>
                </c:pt>
                <c:pt idx="5">
                  <c:v>0.84</c:v>
                </c:pt>
                <c:pt idx="6">
                  <c:v>#N/A</c:v>
                </c:pt>
                <c:pt idx="7">
                  <c:v>0.67</c:v>
                </c:pt>
                <c:pt idx="8">
                  <c:v>#N/A</c:v>
                </c:pt>
                <c:pt idx="9">
                  <c:v>2.04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3.9</c:v>
                </c:pt>
                <c:pt idx="2">
                  <c:v>#N/A</c:v>
                </c:pt>
                <c:pt idx="3">
                  <c:v>4.8899999999999997</c:v>
                </c:pt>
                <c:pt idx="4">
                  <c:v>#N/A</c:v>
                </c:pt>
                <c:pt idx="5">
                  <c:v>4</c:v>
                </c:pt>
                <c:pt idx="6">
                  <c:v>#N/A</c:v>
                </c:pt>
                <c:pt idx="7">
                  <c:v>6.99</c:v>
                </c:pt>
                <c:pt idx="8">
                  <c:v>#N/A</c:v>
                </c:pt>
                <c:pt idx="9">
                  <c:v>6.66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6.5</c:v>
                </c:pt>
                <c:pt idx="2">
                  <c:v>#N/A</c:v>
                </c:pt>
                <c:pt idx="3">
                  <c:v>7.26</c:v>
                </c:pt>
                <c:pt idx="4">
                  <c:v>#N/A</c:v>
                </c:pt>
                <c:pt idx="5">
                  <c:v>7.8</c:v>
                </c:pt>
                <c:pt idx="6">
                  <c:v>#N/A</c:v>
                </c:pt>
                <c:pt idx="7">
                  <c:v>9</c:v>
                </c:pt>
                <c:pt idx="8">
                  <c:v>#N/A</c:v>
                </c:pt>
                <c:pt idx="9">
                  <c:v>10.07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0.08</c:v>
                </c:pt>
                <c:pt idx="2">
                  <c:v>#N/A</c:v>
                </c:pt>
                <c:pt idx="3">
                  <c:v>0.13</c:v>
                </c:pt>
                <c:pt idx="4">
                  <c:v>#N/A</c:v>
                </c:pt>
                <c:pt idx="5">
                  <c:v>0.08</c:v>
                </c:pt>
                <c:pt idx="6">
                  <c:v>#N/A</c:v>
                </c:pt>
                <c:pt idx="7">
                  <c:v>0.04</c:v>
                </c:pt>
                <c:pt idx="8">
                  <c:v>1.0900000000000001</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26616064"/>
        <c:axId val="226617600"/>
      </c:barChart>
      <c:catAx>
        <c:axId val="226616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6617600"/>
        <c:crosses val="autoZero"/>
        <c:auto val="1"/>
        <c:lblAlgn val="ctr"/>
        <c:lblOffset val="100"/>
        <c:tickLblSkip val="1"/>
        <c:tickMarkSkip val="1"/>
        <c:noMultiLvlLbl val="0"/>
      </c:catAx>
      <c:valAx>
        <c:axId val="226617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616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1774</c:v>
                </c:pt>
                <c:pt idx="5">
                  <c:v>1772</c:v>
                </c:pt>
                <c:pt idx="8">
                  <c:v>1830</c:v>
                </c:pt>
                <c:pt idx="11">
                  <c:v>1757</c:v>
                </c:pt>
                <c:pt idx="14">
                  <c:v>1796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2</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19</c:v>
                </c:pt>
                <c:pt idx="3">
                  <c:v>18</c:v>
                </c:pt>
                <c:pt idx="6">
                  <c:v>13</c:v>
                </c:pt>
                <c:pt idx="9">
                  <c:v>90</c:v>
                </c:pt>
                <c:pt idx="12">
                  <c:v>198</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193</c:v>
                </c:pt>
                <c:pt idx="3">
                  <c:v>170</c:v>
                </c:pt>
                <c:pt idx="6">
                  <c:v>192</c:v>
                </c:pt>
                <c:pt idx="9">
                  <c:v>196</c:v>
                </c:pt>
                <c:pt idx="12">
                  <c:v>117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640</c:v>
                </c:pt>
                <c:pt idx="3">
                  <c:v>611</c:v>
                </c:pt>
                <c:pt idx="6">
                  <c:v>658</c:v>
                </c:pt>
                <c:pt idx="9">
                  <c:v>617</c:v>
                </c:pt>
                <c:pt idx="12">
                  <c:v>573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1216</c:v>
                </c:pt>
                <c:pt idx="3">
                  <c:v>1222</c:v>
                </c:pt>
                <c:pt idx="6">
                  <c:v>1219</c:v>
                </c:pt>
                <c:pt idx="9">
                  <c:v>1058</c:v>
                </c:pt>
                <c:pt idx="12">
                  <c:v>1112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26758016"/>
        <c:axId val="226764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296</c:v>
                </c:pt>
                <c:pt idx="2">
                  <c:v>#N/A</c:v>
                </c:pt>
                <c:pt idx="3">
                  <c:v>#N/A</c:v>
                </c:pt>
                <c:pt idx="4">
                  <c:v>250</c:v>
                </c:pt>
                <c:pt idx="5">
                  <c:v>#N/A</c:v>
                </c:pt>
                <c:pt idx="6">
                  <c:v>#N/A</c:v>
                </c:pt>
                <c:pt idx="7">
                  <c:v>253</c:v>
                </c:pt>
                <c:pt idx="8">
                  <c:v>#N/A</c:v>
                </c:pt>
                <c:pt idx="9">
                  <c:v>#N/A</c:v>
                </c:pt>
                <c:pt idx="10">
                  <c:v>204</c:v>
                </c:pt>
                <c:pt idx="11">
                  <c:v>#N/A</c:v>
                </c:pt>
                <c:pt idx="12">
                  <c:v>#N/A</c:v>
                </c:pt>
                <c:pt idx="13">
                  <c:v>204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26758016"/>
        <c:axId val="226764288"/>
      </c:lineChart>
      <c:catAx>
        <c:axId val="226758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6764288"/>
        <c:crosses val="autoZero"/>
        <c:auto val="1"/>
        <c:lblAlgn val="ctr"/>
        <c:lblOffset val="100"/>
        <c:tickLblSkip val="1"/>
        <c:tickMarkSkip val="1"/>
        <c:noMultiLvlLbl val="0"/>
      </c:catAx>
      <c:valAx>
        <c:axId val="226764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758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17631</c:v>
                </c:pt>
                <c:pt idx="5">
                  <c:v>17984</c:v>
                </c:pt>
                <c:pt idx="8">
                  <c:v>18082</c:v>
                </c:pt>
                <c:pt idx="11">
                  <c:v>18398</c:v>
                </c:pt>
                <c:pt idx="14">
                  <c:v>18688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5210</c:v>
                </c:pt>
                <c:pt idx="5">
                  <c:v>5057</c:v>
                </c:pt>
                <c:pt idx="8">
                  <c:v>4936</c:v>
                </c:pt>
                <c:pt idx="11">
                  <c:v>5248</c:v>
                </c:pt>
                <c:pt idx="14">
                  <c:v>5030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2632</c:v>
                </c:pt>
                <c:pt idx="5">
                  <c:v>2632</c:v>
                </c:pt>
                <c:pt idx="8">
                  <c:v>2641</c:v>
                </c:pt>
                <c:pt idx="11">
                  <c:v>2727</c:v>
                </c:pt>
                <c:pt idx="14">
                  <c:v>3056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3009</c:v>
                </c:pt>
                <c:pt idx="3">
                  <c:v>2775</c:v>
                </c:pt>
                <c:pt idx="6">
                  <c:v>2612</c:v>
                </c:pt>
                <c:pt idx="9">
                  <c:v>2451</c:v>
                </c:pt>
                <c:pt idx="12">
                  <c:v>2325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1174</c:v>
                </c:pt>
                <c:pt idx="3">
                  <c:v>1010</c:v>
                </c:pt>
                <c:pt idx="6">
                  <c:v>982</c:v>
                </c:pt>
                <c:pt idx="9">
                  <c:v>1341</c:v>
                </c:pt>
                <c:pt idx="12">
                  <c:v>1659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9193</c:v>
                </c:pt>
                <c:pt idx="3">
                  <c:v>8706</c:v>
                </c:pt>
                <c:pt idx="6">
                  <c:v>8510</c:v>
                </c:pt>
                <c:pt idx="9">
                  <c:v>8219</c:v>
                </c:pt>
                <c:pt idx="12">
                  <c:v>7586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157</c:v>
                </c:pt>
                <c:pt idx="3">
                  <c:v>343</c:v>
                </c:pt>
                <c:pt idx="6">
                  <c:v>430</c:v>
                </c:pt>
                <c:pt idx="9">
                  <c:v>534</c:v>
                </c:pt>
                <c:pt idx="12">
                  <c:v>408</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12668</c:v>
                </c:pt>
                <c:pt idx="3">
                  <c:v>13216</c:v>
                </c:pt>
                <c:pt idx="6">
                  <c:v>14355</c:v>
                </c:pt>
                <c:pt idx="9">
                  <c:v>14710</c:v>
                </c:pt>
                <c:pt idx="12">
                  <c:v>14965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26879744"/>
        <c:axId val="2268819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728</c:v>
                </c:pt>
                <c:pt idx="2">
                  <c:v>#N/A</c:v>
                </c:pt>
                <c:pt idx="3">
                  <c:v>#N/A</c:v>
                </c:pt>
                <c:pt idx="4">
                  <c:v>377</c:v>
                </c:pt>
                <c:pt idx="5">
                  <c:v>#N/A</c:v>
                </c:pt>
                <c:pt idx="6">
                  <c:v>#N/A</c:v>
                </c:pt>
                <c:pt idx="7">
                  <c:v>1231</c:v>
                </c:pt>
                <c:pt idx="8">
                  <c:v>#N/A</c:v>
                </c:pt>
                <c:pt idx="9">
                  <c:v>#N/A</c:v>
                </c:pt>
                <c:pt idx="10">
                  <c:v>882</c:v>
                </c:pt>
                <c:pt idx="11">
                  <c:v>#N/A</c:v>
                </c:pt>
                <c:pt idx="12">
                  <c:v>#N/A</c:v>
                </c:pt>
                <c:pt idx="13">
                  <c:v>168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26879744"/>
        <c:axId val="226881920"/>
      </c:lineChart>
      <c:catAx>
        <c:axId val="226879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6881920"/>
        <c:crosses val="autoZero"/>
        <c:auto val="1"/>
        <c:lblAlgn val="ctr"/>
        <c:lblOffset val="100"/>
        <c:tickLblSkip val="1"/>
        <c:tickMarkSkip val="1"/>
        <c:noMultiLvlLbl val="0"/>
      </c:catAx>
      <c:valAx>
        <c:axId val="226881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879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26950144"/>
        <c:axId val="227034240"/>
      </c:scatterChart>
      <c:valAx>
        <c:axId val="2269501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7034240"/>
        <c:crosses val="autoZero"/>
        <c:crossBetween val="midCat"/>
      </c:valAx>
      <c:valAx>
        <c:axId val="2270342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69501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3.3</c:v>
                </c:pt>
                <c:pt idx="1">
                  <c:v>3.1</c:v>
                </c:pt>
                <c:pt idx="2">
                  <c:v>2.8</c:v>
                </c:pt>
                <c:pt idx="3">
                  <c:v>2.5</c:v>
                </c:pt>
                <c:pt idx="4">
                  <c:v>2.2999999999999998</c:v>
                </c:pt>
              </c:numCache>
            </c:numRef>
          </c:xVal>
          <c:yVal>
            <c:numRef>
              <c:f>公会計指標分析・財政指標組合せ分析表!$K$73:$O$73</c:f>
              <c:numCache>
                <c:formatCode>#,##0.0;"▲ "#,##0.0</c:formatCode>
                <c:ptCount val="5"/>
                <c:pt idx="0">
                  <c:v>7.9</c:v>
                </c:pt>
                <c:pt idx="1">
                  <c:v>4</c:v>
                </c:pt>
                <c:pt idx="2">
                  <c:v>13.2</c:v>
                </c:pt>
                <c:pt idx="3">
                  <c:v>9.1</c:v>
                </c:pt>
                <c:pt idx="4">
                  <c:v>1.7</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2843334733637092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4.0567589789990338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c:v>
                </c:pt>
                <c:pt idx="4">
                  <c:v>6.9</c:v>
                </c:pt>
              </c:numCache>
            </c:numRef>
          </c:xVal>
          <c:yVal>
            <c:numRef>
              <c:f>公会計指標分析・財政指標組合せ分析表!$K$77:$O$77</c:f>
              <c:numCache>
                <c:formatCode>#,##0.0;"▲ "#,##0.0</c:formatCode>
                <c:ptCount val="5"/>
                <c:pt idx="0">
                  <c:v>58.2</c:v>
                </c:pt>
                <c:pt idx="1">
                  <c:v>50.3</c:v>
                </c:pt>
                <c:pt idx="2">
                  <c:v>45.9</c:v>
                </c:pt>
                <c:pt idx="3">
                  <c:v>33.6</c:v>
                </c:pt>
                <c:pt idx="4">
                  <c:v>35.299999999999997</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27154944"/>
        <c:axId val="227161216"/>
      </c:scatterChart>
      <c:valAx>
        <c:axId val="227154944"/>
        <c:scaling>
          <c:orientation val="minMax"/>
          <c:max val="11"/>
          <c:min val="1.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7161216"/>
        <c:crosses val="autoZero"/>
        <c:crossBetween val="midCat"/>
      </c:valAx>
      <c:valAx>
        <c:axId val="227161216"/>
        <c:scaling>
          <c:orientation val="minMax"/>
          <c:max val="68"/>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7154944"/>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2" Type="http://schemas.openxmlformats.org/officeDocument/2006/relationships/chart" Target="../charts/chart7.xml" />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京都府向日市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実質公債費比率については、類似団体と比較して、おおむね良好な比率となっているが、今後は公共施設の改修等により公債費の増加が見込まれるため、注意が必要である。</a:t>
          </a:r>
          <a:endParaRPr lang="ja-JP" altLang="ja-JP" sz="1300">
            <a:effectLst/>
          </a:endParaRPr>
        </a:p>
        <a:p>
          <a:r>
            <a:rPr kumimoji="1" lang="ja-JP" altLang="ja-JP" sz="1300">
              <a:solidFill>
                <a:schemeClr val="dk1"/>
              </a:solidFill>
              <a:effectLst/>
              <a:latin typeface="+mn-lt"/>
              <a:ea typeface="+mn-ea"/>
              <a:cs typeface="+mn-cs"/>
            </a:rPr>
            <a:t>　今後も、市債の発行には世代間の公平性について考慮しつつ、交付税算入率の高い事業債を優先的に選択し、引き続き健全な財政を維持するよう努め</a:t>
          </a:r>
          <a:r>
            <a:rPr kumimoji="1" lang="ja-JP" altLang="en-US" sz="1300">
              <a:solidFill>
                <a:schemeClr val="dk1"/>
              </a:solidFill>
              <a:effectLst/>
              <a:latin typeface="+mn-lt"/>
              <a:ea typeface="+mn-ea"/>
              <a:cs typeface="+mn-cs"/>
            </a:rPr>
            <a:t>る</a:t>
          </a:r>
          <a:r>
            <a:rPr kumimoji="1" lang="ja-JP" altLang="ja-JP" sz="1300">
              <a:solidFill>
                <a:schemeClr val="dk1"/>
              </a:solidFill>
              <a:effectLst/>
              <a:latin typeface="+mn-lt"/>
              <a:ea typeface="+mn-ea"/>
              <a:cs typeface="+mn-cs"/>
            </a:rPr>
            <a:t>。</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京都府向日市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近年の傾向として、臨時財政対策債に係る地方債現在高の増加が見られるが、基準財政需要額算入見込額に含まれることから、将来負担比率の数値は、類似団体と比較してもおおむね良好な比率で推移している。</a:t>
          </a:r>
          <a:endParaRPr kumimoji="1" lang="en-US" altLang="ja-JP" sz="1300">
            <a:solidFill>
              <a:schemeClr val="dk1"/>
            </a:solidFill>
            <a:effectLst/>
            <a:latin typeface="+mn-lt"/>
            <a:ea typeface="+mn-ea"/>
            <a:cs typeface="+mn-cs"/>
          </a:endParaRPr>
        </a:p>
        <a:p>
          <a:r>
            <a:rPr kumimoji="1" lang="ja-JP" altLang="en-US" sz="1300" baseline="0">
              <a:solidFill>
                <a:schemeClr val="dk1"/>
              </a:solidFill>
              <a:effectLst/>
              <a:latin typeface="+mn-lt"/>
              <a:ea typeface="+mn-ea"/>
              <a:cs typeface="+mn-cs"/>
            </a:rPr>
            <a:t>　また、平成２８年度は、公共施設整備に係る基金を設置したことから、充当可能基金が増加している。</a:t>
          </a:r>
          <a:endParaRPr lang="ja-JP" altLang="ja-JP" sz="1300">
            <a:effectLst/>
          </a:endParaRPr>
        </a:p>
        <a:p>
          <a:r>
            <a:rPr kumimoji="1" lang="ja-JP" altLang="ja-JP" sz="1300">
              <a:solidFill>
                <a:schemeClr val="dk1"/>
              </a:solidFill>
              <a:effectLst/>
              <a:latin typeface="+mn-lt"/>
              <a:ea typeface="+mn-ea"/>
              <a:cs typeface="+mn-cs"/>
            </a:rPr>
            <a:t>　しかしながら、比率の悪化につながる、地方債現在高の</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などの要素が今後見込まれるため、引き続き健全な財政運営を維持するよう努めたい。</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京都府向日市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55,731
55,287
7.72
18,996,160
18,199,496
732,741
10,987,420
14,964,884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1.7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京都府向日市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55,731
55,287
7.72
18,996,160
18,199,496
732,741
10,987,420
14,964,884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京都府向日市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55,731
55,287
7.72
18,996,160
18,199,496
732,741
10,987,420
14,964,884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京都府向日市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55,731
55,287
7.72
18,996,160
18,199,496
732,741
10,987,420
14,964,884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1.7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近年、ほぼ横ばい傾向にある。</a:t>
          </a:r>
          <a:endParaRPr lang="ja-JP" altLang="ja-JP" sz="1300">
            <a:effectLst/>
          </a:endParaRPr>
        </a:p>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a:t>
          </a:r>
          <a:r>
            <a:rPr kumimoji="1" lang="ja-JP" altLang="en-US" sz="1300">
              <a:solidFill>
                <a:schemeClr val="dk1"/>
              </a:solidFill>
              <a:effectLst/>
              <a:latin typeface="+mn-lt"/>
              <a:ea typeface="+mn-ea"/>
              <a:cs typeface="+mn-cs"/>
            </a:rPr>
            <a:t>社会福祉費や</a:t>
          </a:r>
          <a:r>
            <a:rPr kumimoji="1" lang="ja-JP" altLang="ja-JP" sz="1300">
              <a:solidFill>
                <a:schemeClr val="dk1"/>
              </a:solidFill>
              <a:effectLst/>
              <a:latin typeface="+mn-lt"/>
              <a:ea typeface="+mn-ea"/>
              <a:cs typeface="+mn-cs"/>
            </a:rPr>
            <a:t>高齢者保健福祉費などに起因する基準財政需要額の増よりも、市税などに起因する基準財政収入額の増が大きかったため、指数が若干増加した。</a:t>
          </a:r>
          <a:endParaRPr lang="ja-JP" altLang="ja-JP" sz="1300">
            <a:effectLst/>
          </a:endParaRPr>
        </a:p>
        <a:p>
          <a:r>
            <a:rPr kumimoji="1" lang="ja-JP" altLang="ja-JP" sz="1300">
              <a:solidFill>
                <a:schemeClr val="dk1"/>
              </a:solidFill>
              <a:effectLst/>
              <a:latin typeface="+mn-lt"/>
              <a:ea typeface="+mn-ea"/>
              <a:cs typeface="+mn-cs"/>
            </a:rPr>
            <a:t>　本市の税収構造は、法人市民税の割合が低く、個人住民税や固定資産税の割合が高いため、年度間での指数の大幅な増減は見込まれにくい</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引き続き、市税の徴収強化などにより安定した収入の確保に努める</a:t>
          </a:r>
          <a:r>
            <a:rPr kumimoji="1" lang="ja-JP" altLang="en-US" sz="1300">
              <a:solidFill>
                <a:schemeClr val="dk1"/>
              </a:solidFill>
              <a:effectLst/>
              <a:latin typeface="+mn-lt"/>
              <a:ea typeface="+mn-ea"/>
              <a:cs typeface="+mn-cs"/>
            </a:rPr>
            <a:t>。</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78740</xdr:rowOff>
    </xdr:from>
    <xdr:to>
      <xdr:col>7</xdr:col>
      <xdr:colOff>152400</xdr:colOff>
      <xdr:row>40</xdr:row>
      <xdr:rowOff>102870</xdr:rowOff>
    </xdr:to>
    <xdr:cxnSp macro="">
      <xdr:nvCxnSpPr>
        <xdr:cNvPr id="66" name="直線コネクタ 65"/>
        <xdr:cNvCxnSpPr/>
      </xdr:nvCxnSpPr>
      <xdr:spPr>
        <a:xfrm flipV="1">
          <a:off x="4114800" y="693674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17</xdr:rowOff>
    </xdr:from>
    <xdr:ext cx="762000" cy="259045"/>
    <xdr:sp macro="" textlink="">
      <xdr:nvSpPr>
        <xdr:cNvPr id="67"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102870</xdr:rowOff>
    </xdr:from>
    <xdr:to>
      <xdr:col>6</xdr:col>
      <xdr:colOff>0</xdr:colOff>
      <xdr:row>40</xdr:row>
      <xdr:rowOff>127000</xdr:rowOff>
    </xdr:to>
    <xdr:cxnSp macro="">
      <xdr:nvCxnSpPr>
        <xdr:cNvPr id="69" name="直線コネクタ 68"/>
        <xdr:cNvCxnSpPr/>
      </xdr:nvCxnSpPr>
      <xdr:spPr>
        <a:xfrm flipV="1">
          <a:off x="3225800" y="69608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138447</xdr:rowOff>
    </xdr:from>
    <xdr:ext cx="736600" cy="259045"/>
    <xdr:sp macro="" textlink="">
      <xdr:nvSpPr>
        <xdr:cNvPr id="71" name="テキスト ボックス 70"/>
        <xdr:cNvSpPr txBox="1"/>
      </xdr:nvSpPr>
      <xdr:spPr>
        <a:xfrm>
          <a:off x="3733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40</xdr:row>
      <xdr:rowOff>151130</xdr:rowOff>
    </xdr:to>
    <xdr:cxnSp macro="">
      <xdr:nvCxnSpPr>
        <xdr:cNvPr id="72" name="直線コネクタ 71"/>
        <xdr:cNvCxnSpPr/>
      </xdr:nvCxnSpPr>
      <xdr:spPr>
        <a:xfrm flipV="1">
          <a:off x="2336800" y="69850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151130</xdr:rowOff>
    </xdr:from>
    <xdr:to>
      <xdr:col>3</xdr:col>
      <xdr:colOff>279400</xdr:colOff>
      <xdr:row>40</xdr:row>
      <xdr:rowOff>151130</xdr:rowOff>
    </xdr:to>
    <xdr:cxnSp macro="">
      <xdr:nvCxnSpPr>
        <xdr:cNvPr id="75" name="直線コネクタ 74"/>
        <xdr:cNvCxnSpPr/>
      </xdr:nvCxnSpPr>
      <xdr:spPr>
        <a:xfrm>
          <a:off x="1447800" y="700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160037</xdr:rowOff>
    </xdr:from>
    <xdr:ext cx="762000" cy="259045"/>
    <xdr:sp macro="" textlink="">
      <xdr:nvSpPr>
        <xdr:cNvPr id="79" name="テキスト ボックス 78"/>
        <xdr:cNvSpPr txBox="1"/>
      </xdr:nvSpPr>
      <xdr:spPr>
        <a:xfrm>
          <a:off x="1066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85" name="円/楕円 84"/>
        <xdr:cNvSpPr/>
      </xdr:nvSpPr>
      <xdr:spPr>
        <a:xfrm>
          <a:off x="4902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44467</xdr:rowOff>
    </xdr:from>
    <xdr:ext cx="762000" cy="259045"/>
    <xdr:sp macro="" textlink="">
      <xdr:nvSpPr>
        <xdr:cNvPr id="86" name="財政力該当値テキスト"/>
        <xdr:cNvSpPr txBox="1"/>
      </xdr:nvSpPr>
      <xdr:spPr>
        <a:xfrm>
          <a:off x="5041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52070</xdr:rowOff>
    </xdr:from>
    <xdr:to>
      <xdr:col>6</xdr:col>
      <xdr:colOff>50800</xdr:colOff>
      <xdr:row>40</xdr:row>
      <xdr:rowOff>153670</xdr:rowOff>
    </xdr:to>
    <xdr:sp macro="" textlink="">
      <xdr:nvSpPr>
        <xdr:cNvPr id="87" name="円/楕円 86"/>
        <xdr:cNvSpPr/>
      </xdr:nvSpPr>
      <xdr:spPr>
        <a:xfrm>
          <a:off x="4064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163847</xdr:rowOff>
    </xdr:from>
    <xdr:ext cx="736600" cy="259045"/>
    <xdr:sp macro="" textlink="">
      <xdr:nvSpPr>
        <xdr:cNvPr id="88" name="テキスト ボックス 87"/>
        <xdr:cNvSpPr txBox="1"/>
      </xdr:nvSpPr>
      <xdr:spPr>
        <a:xfrm>
          <a:off x="3733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76200</xdr:rowOff>
    </xdr:from>
    <xdr:to>
      <xdr:col>4</xdr:col>
      <xdr:colOff>533400</xdr:colOff>
      <xdr:row>41</xdr:row>
      <xdr:rowOff>6350</xdr:rowOff>
    </xdr:to>
    <xdr:sp macro="" textlink="">
      <xdr:nvSpPr>
        <xdr:cNvPr id="89" name="円/楕円 88"/>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90" name="テキスト ボックス 89"/>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100330</xdr:rowOff>
    </xdr:from>
    <xdr:to>
      <xdr:col>3</xdr:col>
      <xdr:colOff>330200</xdr:colOff>
      <xdr:row>41</xdr:row>
      <xdr:rowOff>30480</xdr:rowOff>
    </xdr:to>
    <xdr:sp macro="" textlink="">
      <xdr:nvSpPr>
        <xdr:cNvPr id="91" name="円/楕円 90"/>
        <xdr:cNvSpPr/>
      </xdr:nvSpPr>
      <xdr:spPr>
        <a:xfrm>
          <a:off x="2286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40657</xdr:rowOff>
    </xdr:from>
    <xdr:ext cx="762000" cy="259045"/>
    <xdr:sp macro="" textlink="">
      <xdr:nvSpPr>
        <xdr:cNvPr id="92" name="テキスト ボックス 91"/>
        <xdr:cNvSpPr txBox="1"/>
      </xdr:nvSpPr>
      <xdr:spPr>
        <a:xfrm>
          <a:off x="1955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100330</xdr:rowOff>
    </xdr:from>
    <xdr:to>
      <xdr:col>2</xdr:col>
      <xdr:colOff>127000</xdr:colOff>
      <xdr:row>41</xdr:row>
      <xdr:rowOff>30480</xdr:rowOff>
    </xdr:to>
    <xdr:sp macro="" textlink="">
      <xdr:nvSpPr>
        <xdr:cNvPr id="93" name="円/楕円 92"/>
        <xdr:cNvSpPr/>
      </xdr:nvSpPr>
      <xdr:spPr>
        <a:xfrm>
          <a:off x="1397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40657</xdr:rowOff>
    </xdr:from>
    <xdr:ext cx="762000" cy="259045"/>
    <xdr:sp macro="" textlink="">
      <xdr:nvSpPr>
        <xdr:cNvPr id="94" name="テキスト ボックス 93"/>
        <xdr:cNvSpPr txBox="1"/>
      </xdr:nvSpPr>
      <xdr:spPr>
        <a:xfrm>
          <a:off x="1066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前年度から</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し、全国平均や類似団体平均を上回る高い水準で推移しており、依然として財政の弾力性は乏しい。</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悪化の要因は、</a:t>
          </a:r>
          <a:r>
            <a:rPr kumimoji="1" lang="ja-JP" altLang="ja-JP" sz="1300">
              <a:solidFill>
                <a:schemeClr val="dk1"/>
              </a:solidFill>
              <a:effectLst/>
              <a:latin typeface="+mn-lt"/>
              <a:ea typeface="+mn-ea"/>
              <a:cs typeface="+mn-cs"/>
            </a:rPr>
            <a:t>地方交付税や地方消費税交付金等の経常一般財源の減収</a:t>
          </a:r>
          <a:r>
            <a:rPr kumimoji="1" lang="ja-JP" altLang="en-US" sz="1300">
              <a:solidFill>
                <a:schemeClr val="dk1"/>
              </a:solidFill>
              <a:effectLst/>
              <a:latin typeface="+mn-lt"/>
              <a:ea typeface="+mn-ea"/>
              <a:cs typeface="+mn-cs"/>
            </a:rPr>
            <a:t>である。</a:t>
          </a:r>
          <a:r>
            <a:rPr kumimoji="1" lang="ja-JP" altLang="ja-JP" sz="1300">
              <a:solidFill>
                <a:schemeClr val="dk1"/>
              </a:solidFill>
              <a:effectLst/>
              <a:latin typeface="+mn-lt"/>
              <a:ea typeface="+mn-ea"/>
              <a:cs typeface="+mn-cs"/>
            </a:rPr>
            <a:t>　</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引き続き</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市税などの一般財源の確保、経常的支出の見直しなどを図り、</a:t>
          </a:r>
          <a:r>
            <a:rPr kumimoji="1" lang="ja-JP" altLang="ja-JP" sz="1300">
              <a:solidFill>
                <a:schemeClr val="dk1"/>
              </a:solidFill>
              <a:effectLst/>
              <a:latin typeface="+mn-lt"/>
              <a:ea typeface="+mn-ea"/>
              <a:cs typeface="+mn-cs"/>
            </a:rPr>
            <a:t>指標の改善に努める</a:t>
          </a:r>
          <a:r>
            <a:rPr kumimoji="1" lang="ja-JP" altLang="en-US" sz="13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116840</xdr:rowOff>
    </xdr:from>
    <xdr:to>
      <xdr:col>7</xdr:col>
      <xdr:colOff>152400</xdr:colOff>
      <xdr:row>63</xdr:row>
      <xdr:rowOff>56388</xdr:rowOff>
    </xdr:to>
    <xdr:cxnSp macro="">
      <xdr:nvCxnSpPr>
        <xdr:cNvPr id="127" name="直線コネクタ 126"/>
        <xdr:cNvCxnSpPr/>
      </xdr:nvCxnSpPr>
      <xdr:spPr>
        <a:xfrm>
          <a:off x="4114800" y="10746740"/>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72915</xdr:rowOff>
    </xdr:from>
    <xdr:ext cx="762000" cy="259045"/>
    <xdr:sp macro="" textlink="">
      <xdr:nvSpPr>
        <xdr:cNvPr id="128" name="財政構造の弾力性平均値テキスト"/>
        <xdr:cNvSpPr txBox="1"/>
      </xdr:nvSpPr>
      <xdr:spPr>
        <a:xfrm>
          <a:off x="5041900" y="1053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116840</xdr:rowOff>
    </xdr:from>
    <xdr:to>
      <xdr:col>6</xdr:col>
      <xdr:colOff>0</xdr:colOff>
      <xdr:row>63</xdr:row>
      <xdr:rowOff>119126</xdr:rowOff>
    </xdr:to>
    <xdr:cxnSp macro="">
      <xdr:nvCxnSpPr>
        <xdr:cNvPr id="130" name="直線コネクタ 129"/>
        <xdr:cNvCxnSpPr/>
      </xdr:nvCxnSpPr>
      <xdr:spPr>
        <a:xfrm flipV="1">
          <a:off x="3225800" y="1074674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126492</xdr:rowOff>
    </xdr:from>
    <xdr:to>
      <xdr:col>6</xdr:col>
      <xdr:colOff>50800</xdr:colOff>
      <xdr:row>62</xdr:row>
      <xdr:rowOff>56642</xdr:rowOff>
    </xdr:to>
    <xdr:sp macro="" textlink="">
      <xdr:nvSpPr>
        <xdr:cNvPr id="131" name="フローチャート : 判断 130"/>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66819</xdr:rowOff>
    </xdr:from>
    <xdr:ext cx="736600" cy="259045"/>
    <xdr:sp macro="" textlink="">
      <xdr:nvSpPr>
        <xdr:cNvPr id="132" name="テキスト ボックス 131"/>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51562</xdr:rowOff>
    </xdr:from>
    <xdr:to>
      <xdr:col>4</xdr:col>
      <xdr:colOff>482600</xdr:colOff>
      <xdr:row>63</xdr:row>
      <xdr:rowOff>119126</xdr:rowOff>
    </xdr:to>
    <xdr:cxnSp macro="">
      <xdr:nvCxnSpPr>
        <xdr:cNvPr id="133" name="直線コネクタ 132"/>
        <xdr:cNvCxnSpPr/>
      </xdr:nvCxnSpPr>
      <xdr:spPr>
        <a:xfrm>
          <a:off x="2336800" y="1085291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28211</xdr:rowOff>
    </xdr:from>
    <xdr:ext cx="762000" cy="259045"/>
    <xdr:sp macro="" textlink="">
      <xdr:nvSpPr>
        <xdr:cNvPr id="135" name="テキスト ボックス 134"/>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51562</xdr:rowOff>
    </xdr:from>
    <xdr:to>
      <xdr:col>3</xdr:col>
      <xdr:colOff>279400</xdr:colOff>
      <xdr:row>63</xdr:row>
      <xdr:rowOff>94996</xdr:rowOff>
    </xdr:to>
    <xdr:cxnSp macro="">
      <xdr:nvCxnSpPr>
        <xdr:cNvPr id="136" name="直線コネクタ 135"/>
        <xdr:cNvCxnSpPr/>
      </xdr:nvCxnSpPr>
      <xdr:spPr>
        <a:xfrm flipV="1">
          <a:off x="1447800" y="1085291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38" name="テキスト ボックス 137"/>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165879</xdr:rowOff>
    </xdr:from>
    <xdr:ext cx="762000" cy="259045"/>
    <xdr:sp macro="" textlink="">
      <xdr:nvSpPr>
        <xdr:cNvPr id="140" name="テキスト ボックス 139"/>
        <xdr:cNvSpPr txBox="1"/>
      </xdr:nvSpPr>
      <xdr:spPr>
        <a:xfrm>
          <a:off x="1066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5588</xdr:rowOff>
    </xdr:from>
    <xdr:to>
      <xdr:col>7</xdr:col>
      <xdr:colOff>203200</xdr:colOff>
      <xdr:row>63</xdr:row>
      <xdr:rowOff>107188</xdr:rowOff>
    </xdr:to>
    <xdr:sp macro="" textlink="">
      <xdr:nvSpPr>
        <xdr:cNvPr id="146" name="円/楕円 145"/>
        <xdr:cNvSpPr/>
      </xdr:nvSpPr>
      <xdr:spPr>
        <a:xfrm>
          <a:off x="49022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149115</xdr:rowOff>
    </xdr:from>
    <xdr:ext cx="762000" cy="259045"/>
    <xdr:sp macro="" textlink="">
      <xdr:nvSpPr>
        <xdr:cNvPr id="147" name="財政構造の弾力性該当値テキスト"/>
        <xdr:cNvSpPr txBox="1"/>
      </xdr:nvSpPr>
      <xdr:spPr>
        <a:xfrm>
          <a:off x="5041900" y="1077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66040</xdr:rowOff>
    </xdr:from>
    <xdr:to>
      <xdr:col>6</xdr:col>
      <xdr:colOff>50800</xdr:colOff>
      <xdr:row>62</xdr:row>
      <xdr:rowOff>167640</xdr:rowOff>
    </xdr:to>
    <xdr:sp macro="" textlink="">
      <xdr:nvSpPr>
        <xdr:cNvPr id="148" name="円/楕円 147"/>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152417</xdr:rowOff>
    </xdr:from>
    <xdr:ext cx="736600" cy="259045"/>
    <xdr:sp macro="" textlink="">
      <xdr:nvSpPr>
        <xdr:cNvPr id="149" name="テキスト ボックス 148"/>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68326</xdr:rowOff>
    </xdr:from>
    <xdr:to>
      <xdr:col>4</xdr:col>
      <xdr:colOff>533400</xdr:colOff>
      <xdr:row>63</xdr:row>
      <xdr:rowOff>169926</xdr:rowOff>
    </xdr:to>
    <xdr:sp macro="" textlink="">
      <xdr:nvSpPr>
        <xdr:cNvPr id="150" name="円/楕円 149"/>
        <xdr:cNvSpPr/>
      </xdr:nvSpPr>
      <xdr:spPr>
        <a:xfrm>
          <a:off x="3175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154703</xdr:rowOff>
    </xdr:from>
    <xdr:ext cx="762000" cy="259045"/>
    <xdr:sp macro="" textlink="">
      <xdr:nvSpPr>
        <xdr:cNvPr id="151" name="テキスト ボックス 150"/>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762</xdr:rowOff>
    </xdr:from>
    <xdr:to>
      <xdr:col>3</xdr:col>
      <xdr:colOff>330200</xdr:colOff>
      <xdr:row>63</xdr:row>
      <xdr:rowOff>102362</xdr:rowOff>
    </xdr:to>
    <xdr:sp macro="" textlink="">
      <xdr:nvSpPr>
        <xdr:cNvPr id="152" name="円/楕円 151"/>
        <xdr:cNvSpPr/>
      </xdr:nvSpPr>
      <xdr:spPr>
        <a:xfrm>
          <a:off x="2286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87139</xdr:rowOff>
    </xdr:from>
    <xdr:ext cx="762000" cy="259045"/>
    <xdr:sp macro="" textlink="">
      <xdr:nvSpPr>
        <xdr:cNvPr id="153" name="テキスト ボックス 152"/>
        <xdr:cNvSpPr txBox="1"/>
      </xdr:nvSpPr>
      <xdr:spPr>
        <a:xfrm>
          <a:off x="1955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44196</xdr:rowOff>
    </xdr:from>
    <xdr:to>
      <xdr:col>2</xdr:col>
      <xdr:colOff>127000</xdr:colOff>
      <xdr:row>63</xdr:row>
      <xdr:rowOff>145796</xdr:rowOff>
    </xdr:to>
    <xdr:sp macro="" textlink="">
      <xdr:nvSpPr>
        <xdr:cNvPr id="154" name="円/楕円 153"/>
        <xdr:cNvSpPr/>
      </xdr:nvSpPr>
      <xdr:spPr>
        <a:xfrm>
          <a:off x="1397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130573</xdr:rowOff>
    </xdr:from>
    <xdr:ext cx="762000" cy="259045"/>
    <xdr:sp macro="" textlink="">
      <xdr:nvSpPr>
        <xdr:cNvPr id="155" name="テキスト ボックス 154"/>
        <xdr:cNvSpPr txBox="1"/>
      </xdr:nvSpPr>
      <xdr:spPr>
        <a:xfrm>
          <a:off x="1066800" y="109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[95,015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前年度から若干減少し、依然として</a:t>
          </a:r>
          <a:r>
            <a:rPr kumimoji="1" lang="ja-JP" altLang="ja-JP" sz="1300">
              <a:solidFill>
                <a:schemeClr val="dk1"/>
              </a:solidFill>
              <a:effectLst/>
              <a:latin typeface="+mn-lt"/>
              <a:ea typeface="+mn-ea"/>
              <a:cs typeface="+mn-cs"/>
            </a:rPr>
            <a:t>類似団体平均を下回っている</a:t>
          </a:r>
          <a:r>
            <a:rPr kumimoji="1" lang="ja-JP" altLang="en-US"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これまでも適正な定員管理と職員給与の見直し等に取り組んできたが、今後とも、給与水準の適正化</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により、経費の抑制に努める。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39712</xdr:rowOff>
    </xdr:from>
    <xdr:to>
      <xdr:col>7</xdr:col>
      <xdr:colOff>152400</xdr:colOff>
      <xdr:row>83</xdr:row>
      <xdr:rowOff>53253</xdr:rowOff>
    </xdr:to>
    <xdr:cxnSp macro="">
      <xdr:nvCxnSpPr>
        <xdr:cNvPr id="190" name="直線コネクタ 189"/>
        <xdr:cNvCxnSpPr/>
      </xdr:nvCxnSpPr>
      <xdr:spPr>
        <a:xfrm flipV="1">
          <a:off x="4114800" y="14270062"/>
          <a:ext cx="838200" cy="1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133746</xdr:rowOff>
    </xdr:from>
    <xdr:ext cx="762000" cy="259045"/>
    <xdr:sp macro="" textlink="">
      <xdr:nvSpPr>
        <xdr:cNvPr id="191" name="人件費・物件費等の状況平均値テキスト"/>
        <xdr:cNvSpPr txBox="1"/>
      </xdr:nvSpPr>
      <xdr:spPr>
        <a:xfrm>
          <a:off x="5041900" y="14364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46148</xdr:rowOff>
    </xdr:from>
    <xdr:to>
      <xdr:col>6</xdr:col>
      <xdr:colOff>0</xdr:colOff>
      <xdr:row>83</xdr:row>
      <xdr:rowOff>53253</xdr:rowOff>
    </xdr:to>
    <xdr:cxnSp macro="">
      <xdr:nvCxnSpPr>
        <xdr:cNvPr id="193" name="直線コネクタ 192"/>
        <xdr:cNvCxnSpPr/>
      </xdr:nvCxnSpPr>
      <xdr:spPr>
        <a:xfrm>
          <a:off x="3225800" y="14276498"/>
          <a:ext cx="889000" cy="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4" name="フローチャート : 判断 193"/>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51300</xdr:rowOff>
    </xdr:from>
    <xdr:ext cx="736600" cy="259045"/>
    <xdr:sp macro="" textlink="">
      <xdr:nvSpPr>
        <xdr:cNvPr id="195" name="テキスト ボックス 194"/>
        <xdr:cNvSpPr txBox="1"/>
      </xdr:nvSpPr>
      <xdr:spPr>
        <a:xfrm>
          <a:off x="3733800" y="14453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45</xdr:rowOff>
    </xdr:from>
    <xdr:to>
      <xdr:col>4</xdr:col>
      <xdr:colOff>482600</xdr:colOff>
      <xdr:row>83</xdr:row>
      <xdr:rowOff>46148</xdr:rowOff>
    </xdr:to>
    <xdr:cxnSp macro="">
      <xdr:nvCxnSpPr>
        <xdr:cNvPr id="196" name="直線コネクタ 195"/>
        <xdr:cNvCxnSpPr/>
      </xdr:nvCxnSpPr>
      <xdr:spPr>
        <a:xfrm>
          <a:off x="2336800" y="14230395"/>
          <a:ext cx="889000" cy="4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84915</xdr:rowOff>
    </xdr:from>
    <xdr:ext cx="762000" cy="259045"/>
    <xdr:sp macro="" textlink="">
      <xdr:nvSpPr>
        <xdr:cNvPr id="198" name="テキスト ボックス 197"/>
        <xdr:cNvSpPr txBox="1"/>
      </xdr:nvSpPr>
      <xdr:spPr>
        <a:xfrm>
          <a:off x="2844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45</xdr:rowOff>
    </xdr:from>
    <xdr:to>
      <xdr:col>3</xdr:col>
      <xdr:colOff>279400</xdr:colOff>
      <xdr:row>83</xdr:row>
      <xdr:rowOff>32111</xdr:rowOff>
    </xdr:to>
    <xdr:cxnSp macro="">
      <xdr:nvCxnSpPr>
        <xdr:cNvPr id="199" name="直線コネクタ 198"/>
        <xdr:cNvCxnSpPr/>
      </xdr:nvCxnSpPr>
      <xdr:spPr>
        <a:xfrm flipV="1">
          <a:off x="1447800" y="14230395"/>
          <a:ext cx="889000" cy="3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71711</xdr:rowOff>
    </xdr:from>
    <xdr:ext cx="762000" cy="259045"/>
    <xdr:sp macro="" textlink="">
      <xdr:nvSpPr>
        <xdr:cNvPr id="201" name="テキスト ボックス 200"/>
        <xdr:cNvSpPr txBox="1"/>
      </xdr:nvSpPr>
      <xdr:spPr>
        <a:xfrm>
          <a:off x="1955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51495</xdr:rowOff>
    </xdr:from>
    <xdr:ext cx="762000" cy="259045"/>
    <xdr:sp macro="" textlink="">
      <xdr:nvSpPr>
        <xdr:cNvPr id="203" name="テキスト ボックス 202"/>
        <xdr:cNvSpPr txBox="1"/>
      </xdr:nvSpPr>
      <xdr:spPr>
        <a:xfrm>
          <a:off x="1066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160362</xdr:rowOff>
    </xdr:from>
    <xdr:to>
      <xdr:col>7</xdr:col>
      <xdr:colOff>203200</xdr:colOff>
      <xdr:row>83</xdr:row>
      <xdr:rowOff>90512</xdr:rowOff>
    </xdr:to>
    <xdr:sp macro="" textlink="">
      <xdr:nvSpPr>
        <xdr:cNvPr id="209" name="円/楕円 208"/>
        <xdr:cNvSpPr/>
      </xdr:nvSpPr>
      <xdr:spPr>
        <a:xfrm>
          <a:off x="4902200" y="1421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5439</xdr:rowOff>
    </xdr:from>
    <xdr:ext cx="762000" cy="259045"/>
    <xdr:sp macro="" textlink="">
      <xdr:nvSpPr>
        <xdr:cNvPr id="210" name="人件費・物件費等の状況該当値テキスト"/>
        <xdr:cNvSpPr txBox="1"/>
      </xdr:nvSpPr>
      <xdr:spPr>
        <a:xfrm>
          <a:off x="5041900" y="14064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95,015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2453</xdr:rowOff>
    </xdr:from>
    <xdr:to>
      <xdr:col>6</xdr:col>
      <xdr:colOff>50800</xdr:colOff>
      <xdr:row>83</xdr:row>
      <xdr:rowOff>104053</xdr:rowOff>
    </xdr:to>
    <xdr:sp macro="" textlink="">
      <xdr:nvSpPr>
        <xdr:cNvPr id="211" name="円/楕円 210"/>
        <xdr:cNvSpPr/>
      </xdr:nvSpPr>
      <xdr:spPr>
        <a:xfrm>
          <a:off x="4064000" y="1423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114230</xdr:rowOff>
    </xdr:from>
    <xdr:ext cx="736600" cy="259045"/>
    <xdr:sp macro="" textlink="">
      <xdr:nvSpPr>
        <xdr:cNvPr id="212" name="テキスト ボックス 211"/>
        <xdr:cNvSpPr txBox="1"/>
      </xdr:nvSpPr>
      <xdr:spPr>
        <a:xfrm>
          <a:off x="3733800" y="14001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96,025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166798</xdr:rowOff>
    </xdr:from>
    <xdr:to>
      <xdr:col>4</xdr:col>
      <xdr:colOff>533400</xdr:colOff>
      <xdr:row>83</xdr:row>
      <xdr:rowOff>96948</xdr:rowOff>
    </xdr:to>
    <xdr:sp macro="" textlink="">
      <xdr:nvSpPr>
        <xdr:cNvPr id="213" name="円/楕円 212"/>
        <xdr:cNvSpPr/>
      </xdr:nvSpPr>
      <xdr:spPr>
        <a:xfrm>
          <a:off x="3175000" y="1422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107125</xdr:rowOff>
    </xdr:from>
    <xdr:ext cx="762000" cy="259045"/>
    <xdr:sp macro="" textlink="">
      <xdr:nvSpPr>
        <xdr:cNvPr id="214" name="テキスト ボックス 213"/>
        <xdr:cNvSpPr txBox="1"/>
      </xdr:nvSpPr>
      <xdr:spPr>
        <a:xfrm>
          <a:off x="2844800" y="13994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95,495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120695</xdr:rowOff>
    </xdr:from>
    <xdr:to>
      <xdr:col>3</xdr:col>
      <xdr:colOff>330200</xdr:colOff>
      <xdr:row>83</xdr:row>
      <xdr:rowOff>50845</xdr:rowOff>
    </xdr:to>
    <xdr:sp macro="" textlink="">
      <xdr:nvSpPr>
        <xdr:cNvPr id="215" name="円/楕円 214"/>
        <xdr:cNvSpPr/>
      </xdr:nvSpPr>
      <xdr:spPr>
        <a:xfrm>
          <a:off x="2286000" y="1417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61022</xdr:rowOff>
    </xdr:from>
    <xdr:ext cx="762000" cy="259045"/>
    <xdr:sp macro="" textlink="">
      <xdr:nvSpPr>
        <xdr:cNvPr id="216" name="テキスト ボックス 215"/>
        <xdr:cNvSpPr txBox="1"/>
      </xdr:nvSpPr>
      <xdr:spPr>
        <a:xfrm>
          <a:off x="1955800" y="139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92,056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152761</xdr:rowOff>
    </xdr:from>
    <xdr:to>
      <xdr:col>2</xdr:col>
      <xdr:colOff>127000</xdr:colOff>
      <xdr:row>83</xdr:row>
      <xdr:rowOff>82911</xdr:rowOff>
    </xdr:to>
    <xdr:sp macro="" textlink="">
      <xdr:nvSpPr>
        <xdr:cNvPr id="217" name="円/楕円 216"/>
        <xdr:cNvSpPr/>
      </xdr:nvSpPr>
      <xdr:spPr>
        <a:xfrm>
          <a:off x="1397000" y="1421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93088</xdr:rowOff>
    </xdr:from>
    <xdr:ext cx="762000" cy="259045"/>
    <xdr:sp macro="" textlink="">
      <xdr:nvSpPr>
        <xdr:cNvPr id="218" name="テキスト ボックス 217"/>
        <xdr:cNvSpPr txBox="1"/>
      </xdr:nvSpPr>
      <xdr:spPr>
        <a:xfrm>
          <a:off x="1066800" y="1398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94,448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年度は、</a:t>
          </a:r>
          <a:r>
            <a:rPr kumimoji="1" lang="ja-JP" altLang="ja-JP" sz="1300">
              <a:solidFill>
                <a:schemeClr val="dk1"/>
              </a:solidFill>
              <a:effectLst/>
              <a:latin typeface="+mn-lt"/>
              <a:ea typeface="+mn-ea"/>
              <a:cs typeface="+mn-cs"/>
            </a:rPr>
            <a:t>前年度と比較して１．</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減少したが、依然として</a:t>
          </a:r>
          <a:r>
            <a:rPr kumimoji="1" lang="ja-JP" altLang="ja-JP" sz="1300">
              <a:solidFill>
                <a:schemeClr val="dk1"/>
              </a:solidFill>
              <a:effectLst/>
              <a:latin typeface="+mn-lt"/>
              <a:ea typeface="+mn-ea"/>
              <a:cs typeface="+mn-cs"/>
            </a:rPr>
            <a:t>全国平均や類似団体平均</a:t>
          </a:r>
          <a:r>
            <a:rPr kumimoji="1" lang="ja-JP" altLang="en-US" sz="1300">
              <a:solidFill>
                <a:schemeClr val="dk1"/>
              </a:solidFill>
              <a:effectLst/>
              <a:latin typeface="+mn-lt"/>
              <a:ea typeface="+mn-ea"/>
              <a:cs typeface="+mn-cs"/>
            </a:rPr>
            <a:t>を上回る高い水準で推移しており、これは、</a:t>
          </a:r>
          <a:r>
            <a:rPr kumimoji="1" lang="ja-JP" altLang="ja-JP" sz="1300">
              <a:solidFill>
                <a:schemeClr val="dk1"/>
              </a:solidFill>
              <a:effectLst/>
              <a:latin typeface="+mn-lt"/>
              <a:ea typeface="+mn-ea"/>
              <a:cs typeface="+mn-cs"/>
            </a:rPr>
            <a:t>組織の新陳代謝に伴う昇任の低年齢化や給与制度の総合的見直しの実施が国と比較して遅れたことが要因である</a:t>
          </a:r>
          <a:r>
            <a:rPr kumimoji="1" lang="ja-JP" altLang="en-US"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国や民間の給与水準との均衡を図りながら、適正かつ円滑に、実態に即した給与制度の構築を図る。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138430</xdr:rowOff>
    </xdr:from>
    <xdr:to>
      <xdr:col>24</xdr:col>
      <xdr:colOff>558800</xdr:colOff>
      <xdr:row>86</xdr:row>
      <xdr:rowOff>61384</xdr:rowOff>
    </xdr:to>
    <xdr:cxnSp macro="">
      <xdr:nvCxnSpPr>
        <xdr:cNvPr id="247" name="直線コネクタ 246"/>
        <xdr:cNvCxnSpPr/>
      </xdr:nvCxnSpPr>
      <xdr:spPr>
        <a:xfrm flipV="1">
          <a:off x="17018000" y="14025880"/>
          <a:ext cx="0" cy="780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33461</xdr:rowOff>
    </xdr:from>
    <xdr:ext cx="762000" cy="259045"/>
    <xdr:sp macro="" textlink="">
      <xdr:nvSpPr>
        <xdr:cNvPr id="248" name="給与水準   （国との比較）最小値テキスト"/>
        <xdr:cNvSpPr txBox="1"/>
      </xdr:nvSpPr>
      <xdr:spPr>
        <a:xfrm>
          <a:off x="17106900" y="147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61384</xdr:rowOff>
    </xdr:from>
    <xdr:to>
      <xdr:col>24</xdr:col>
      <xdr:colOff>647700</xdr:colOff>
      <xdr:row>86</xdr:row>
      <xdr:rowOff>61384</xdr:rowOff>
    </xdr:to>
    <xdr:cxnSp macro="">
      <xdr:nvCxnSpPr>
        <xdr:cNvPr id="249" name="直線コネクタ 248"/>
        <xdr:cNvCxnSpPr/>
      </xdr:nvCxnSpPr>
      <xdr:spPr>
        <a:xfrm>
          <a:off x="16929100" y="148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53357</xdr:rowOff>
    </xdr:from>
    <xdr:ext cx="762000" cy="259045"/>
    <xdr:sp macro="" textlink="">
      <xdr:nvSpPr>
        <xdr:cNvPr id="250" name="給与水準   （国との比較）最大値テキスト"/>
        <xdr:cNvSpPr txBox="1"/>
      </xdr:nvSpPr>
      <xdr:spPr>
        <a:xfrm>
          <a:off x="17106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81</xdr:row>
      <xdr:rowOff>138430</xdr:rowOff>
    </xdr:from>
    <xdr:to>
      <xdr:col>24</xdr:col>
      <xdr:colOff>647700</xdr:colOff>
      <xdr:row>81</xdr:row>
      <xdr:rowOff>138430</xdr:rowOff>
    </xdr:to>
    <xdr:cxnSp macro="">
      <xdr:nvCxnSpPr>
        <xdr:cNvPr id="251" name="直線コネクタ 250"/>
        <xdr:cNvCxnSpPr/>
      </xdr:nvCxnSpPr>
      <xdr:spPr>
        <a:xfrm>
          <a:off x="16929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63923</xdr:rowOff>
    </xdr:from>
    <xdr:to>
      <xdr:col>24</xdr:col>
      <xdr:colOff>558800</xdr:colOff>
      <xdr:row>86</xdr:row>
      <xdr:rowOff>37254</xdr:rowOff>
    </xdr:to>
    <xdr:cxnSp macro="">
      <xdr:nvCxnSpPr>
        <xdr:cNvPr id="252" name="直線コネクタ 251"/>
        <xdr:cNvCxnSpPr/>
      </xdr:nvCxnSpPr>
      <xdr:spPr>
        <a:xfrm flipV="1">
          <a:off x="16179800" y="14637173"/>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64364</xdr:rowOff>
    </xdr:from>
    <xdr:ext cx="762000" cy="259045"/>
    <xdr:sp macro="" textlink="">
      <xdr:nvSpPr>
        <xdr:cNvPr id="253" name="給与水準   （国との比較）平均値テキスト"/>
        <xdr:cNvSpPr txBox="1"/>
      </xdr:nvSpPr>
      <xdr:spPr>
        <a:xfrm>
          <a:off x="17106900" y="1429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54" name="フローチャート : 判断 253"/>
        <xdr:cNvSpPr/>
      </xdr:nvSpPr>
      <xdr:spPr>
        <a:xfrm>
          <a:off x="169672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55880</xdr:rowOff>
    </xdr:from>
    <xdr:to>
      <xdr:col>23</xdr:col>
      <xdr:colOff>406400</xdr:colOff>
      <xdr:row>86</xdr:row>
      <xdr:rowOff>37254</xdr:rowOff>
    </xdr:to>
    <xdr:cxnSp macro="">
      <xdr:nvCxnSpPr>
        <xdr:cNvPr id="255" name="直線コネクタ 254"/>
        <xdr:cNvCxnSpPr/>
      </xdr:nvCxnSpPr>
      <xdr:spPr>
        <a:xfrm>
          <a:off x="15290800" y="14629130"/>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47837</xdr:rowOff>
    </xdr:from>
    <xdr:to>
      <xdr:col>23</xdr:col>
      <xdr:colOff>457200</xdr:colOff>
      <xdr:row>84</xdr:row>
      <xdr:rowOff>149437</xdr:rowOff>
    </xdr:to>
    <xdr:sp macro="" textlink="">
      <xdr:nvSpPr>
        <xdr:cNvPr id="256" name="フローチャート : 判断 255"/>
        <xdr:cNvSpPr/>
      </xdr:nvSpPr>
      <xdr:spPr>
        <a:xfrm>
          <a:off x="161290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159614</xdr:rowOff>
    </xdr:from>
    <xdr:ext cx="736600" cy="259045"/>
    <xdr:sp macro="" textlink="">
      <xdr:nvSpPr>
        <xdr:cNvPr id="257" name="テキスト ボックス 256"/>
        <xdr:cNvSpPr txBox="1"/>
      </xdr:nvSpPr>
      <xdr:spPr>
        <a:xfrm>
          <a:off x="15798800" y="1421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23707</xdr:rowOff>
    </xdr:from>
    <xdr:to>
      <xdr:col>22</xdr:col>
      <xdr:colOff>203200</xdr:colOff>
      <xdr:row>85</xdr:row>
      <xdr:rowOff>55880</xdr:rowOff>
    </xdr:to>
    <xdr:cxnSp macro="">
      <xdr:nvCxnSpPr>
        <xdr:cNvPr id="258" name="直線コネクタ 257"/>
        <xdr:cNvCxnSpPr/>
      </xdr:nvCxnSpPr>
      <xdr:spPr>
        <a:xfrm>
          <a:off x="14401800" y="1459695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59" name="フローチャート : 判断 258"/>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0" name="テキスト ボックス 259"/>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23707</xdr:rowOff>
    </xdr:from>
    <xdr:to>
      <xdr:col>21</xdr:col>
      <xdr:colOff>0</xdr:colOff>
      <xdr:row>89</xdr:row>
      <xdr:rowOff>13546</xdr:rowOff>
    </xdr:to>
    <xdr:cxnSp macro="">
      <xdr:nvCxnSpPr>
        <xdr:cNvPr id="261" name="直線コネクタ 260"/>
        <xdr:cNvCxnSpPr/>
      </xdr:nvCxnSpPr>
      <xdr:spPr>
        <a:xfrm flipV="1">
          <a:off x="13512800" y="14596957"/>
          <a:ext cx="889000" cy="67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171027</xdr:rowOff>
    </xdr:from>
    <xdr:to>
      <xdr:col>21</xdr:col>
      <xdr:colOff>50800</xdr:colOff>
      <xdr:row>84</xdr:row>
      <xdr:rowOff>101177</xdr:rowOff>
    </xdr:to>
    <xdr:sp macro="" textlink="">
      <xdr:nvSpPr>
        <xdr:cNvPr id="262" name="フローチャート : 判断 261"/>
        <xdr:cNvSpPr/>
      </xdr:nvSpPr>
      <xdr:spPr>
        <a:xfrm>
          <a:off x="14351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111354</xdr:rowOff>
    </xdr:from>
    <xdr:ext cx="762000" cy="259045"/>
    <xdr:sp macro="" textlink="">
      <xdr:nvSpPr>
        <xdr:cNvPr id="263" name="テキスト ボックス 262"/>
        <xdr:cNvSpPr txBox="1"/>
      </xdr:nvSpPr>
      <xdr:spPr>
        <a:xfrm>
          <a:off x="14020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64" name="フローチャート : 判断 263"/>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65" name="テキスト ボックス 264"/>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13123</xdr:rowOff>
    </xdr:from>
    <xdr:to>
      <xdr:col>24</xdr:col>
      <xdr:colOff>609600</xdr:colOff>
      <xdr:row>85</xdr:row>
      <xdr:rowOff>114723</xdr:rowOff>
    </xdr:to>
    <xdr:sp macro="" textlink="">
      <xdr:nvSpPr>
        <xdr:cNvPr id="271" name="円/楕円 270"/>
        <xdr:cNvSpPr/>
      </xdr:nvSpPr>
      <xdr:spPr>
        <a:xfrm>
          <a:off x="169672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156650</xdr:rowOff>
    </xdr:from>
    <xdr:ext cx="762000" cy="259045"/>
    <xdr:sp macro="" textlink="">
      <xdr:nvSpPr>
        <xdr:cNvPr id="272" name="給与水準   （国との比較）該当値テキスト"/>
        <xdr:cNvSpPr txBox="1"/>
      </xdr:nvSpPr>
      <xdr:spPr>
        <a:xfrm>
          <a:off x="17106900" y="1455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157904</xdr:rowOff>
    </xdr:from>
    <xdr:to>
      <xdr:col>23</xdr:col>
      <xdr:colOff>457200</xdr:colOff>
      <xdr:row>86</xdr:row>
      <xdr:rowOff>88054</xdr:rowOff>
    </xdr:to>
    <xdr:sp macro="" textlink="">
      <xdr:nvSpPr>
        <xdr:cNvPr id="273" name="円/楕円 272"/>
        <xdr:cNvSpPr/>
      </xdr:nvSpPr>
      <xdr:spPr>
        <a:xfrm>
          <a:off x="16129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72831</xdr:rowOff>
    </xdr:from>
    <xdr:ext cx="736600" cy="259045"/>
    <xdr:sp macro="" textlink="">
      <xdr:nvSpPr>
        <xdr:cNvPr id="274" name="テキスト ボックス 273"/>
        <xdr:cNvSpPr txBox="1"/>
      </xdr:nvSpPr>
      <xdr:spPr>
        <a:xfrm>
          <a:off x="15798800" y="1481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5080</xdr:rowOff>
    </xdr:from>
    <xdr:to>
      <xdr:col>22</xdr:col>
      <xdr:colOff>254000</xdr:colOff>
      <xdr:row>85</xdr:row>
      <xdr:rowOff>106680</xdr:rowOff>
    </xdr:to>
    <xdr:sp macro="" textlink="">
      <xdr:nvSpPr>
        <xdr:cNvPr id="275" name="円/楕円 274"/>
        <xdr:cNvSpPr/>
      </xdr:nvSpPr>
      <xdr:spPr>
        <a:xfrm>
          <a:off x="15240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91457</xdr:rowOff>
    </xdr:from>
    <xdr:ext cx="762000" cy="259045"/>
    <xdr:sp macro="" textlink="">
      <xdr:nvSpPr>
        <xdr:cNvPr id="276" name="テキスト ボックス 275"/>
        <xdr:cNvSpPr txBox="1"/>
      </xdr:nvSpPr>
      <xdr:spPr>
        <a:xfrm>
          <a:off x="14909800" y="146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144357</xdr:rowOff>
    </xdr:from>
    <xdr:to>
      <xdr:col>21</xdr:col>
      <xdr:colOff>50800</xdr:colOff>
      <xdr:row>85</xdr:row>
      <xdr:rowOff>74507</xdr:rowOff>
    </xdr:to>
    <xdr:sp macro="" textlink="">
      <xdr:nvSpPr>
        <xdr:cNvPr id="277" name="円/楕円 276"/>
        <xdr:cNvSpPr/>
      </xdr:nvSpPr>
      <xdr:spPr>
        <a:xfrm>
          <a:off x="14351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59284</xdr:rowOff>
    </xdr:from>
    <xdr:ext cx="762000" cy="259045"/>
    <xdr:sp macro="" textlink="">
      <xdr:nvSpPr>
        <xdr:cNvPr id="278" name="テキスト ボックス 277"/>
        <xdr:cNvSpPr txBox="1"/>
      </xdr:nvSpPr>
      <xdr:spPr>
        <a:xfrm>
          <a:off x="14020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134196</xdr:rowOff>
    </xdr:from>
    <xdr:to>
      <xdr:col>19</xdr:col>
      <xdr:colOff>533400</xdr:colOff>
      <xdr:row>89</xdr:row>
      <xdr:rowOff>64346</xdr:rowOff>
    </xdr:to>
    <xdr:sp macro="" textlink="">
      <xdr:nvSpPr>
        <xdr:cNvPr id="279" name="円/楕円 278"/>
        <xdr:cNvSpPr/>
      </xdr:nvSpPr>
      <xdr:spPr>
        <a:xfrm>
          <a:off x="13462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49123</xdr:rowOff>
    </xdr:from>
    <xdr:ext cx="762000" cy="259045"/>
    <xdr:sp macro="" textlink="">
      <xdr:nvSpPr>
        <xdr:cNvPr id="280" name="テキスト ボックス 279"/>
        <xdr:cNvSpPr txBox="1"/>
      </xdr:nvSpPr>
      <xdr:spPr>
        <a:xfrm>
          <a:off x="13131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年度は類似団体平均を上回ったが、相次ぐマンション開発等で人口</a:t>
          </a:r>
          <a:r>
            <a:rPr kumimoji="1" lang="ja-JP" altLang="en-US" sz="1300">
              <a:solidFill>
                <a:schemeClr val="dk1"/>
              </a:solidFill>
              <a:effectLst/>
              <a:latin typeface="+mn-lt"/>
              <a:ea typeface="+mn-ea"/>
              <a:cs typeface="+mn-cs"/>
            </a:rPr>
            <a:t>増加が見込まれている。</a:t>
          </a:r>
          <a:endParaRPr lang="ja-JP" altLang="ja-JP" sz="1300">
            <a:effectLst/>
          </a:endParaRPr>
        </a:p>
        <a:p>
          <a:r>
            <a:rPr kumimoji="1" lang="ja-JP" altLang="ja-JP" sz="1300">
              <a:solidFill>
                <a:schemeClr val="dk1"/>
              </a:solidFill>
              <a:effectLst/>
              <a:latin typeface="+mn-lt"/>
              <a:ea typeface="+mn-ea"/>
              <a:cs typeface="+mn-cs"/>
            </a:rPr>
            <a:t>　今後も適正な定員管理の下、的確な職員の配置</a:t>
          </a:r>
          <a:r>
            <a:rPr kumimoji="1" lang="ja-JP" altLang="en-US" sz="1300">
              <a:solidFill>
                <a:schemeClr val="dk1"/>
              </a:solidFill>
              <a:effectLst/>
              <a:latin typeface="+mn-lt"/>
              <a:ea typeface="+mn-ea"/>
              <a:cs typeface="+mn-cs"/>
            </a:rPr>
            <a:t>に努める</a:t>
          </a:r>
          <a:r>
            <a:rPr kumimoji="1" lang="ja-JP" altLang="ja-JP" sz="1300">
              <a:solidFill>
                <a:schemeClr val="dk1"/>
              </a:solidFill>
              <a:effectLst/>
              <a:latin typeface="+mn-lt"/>
              <a:ea typeface="+mn-ea"/>
              <a:cs typeface="+mn-cs"/>
            </a:rPr>
            <a:t>。</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0" name="直線コネクタ 309"/>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1"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2" name="直線コネクタ 311"/>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3"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4" name="直線コネクタ 313"/>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168169</xdr:rowOff>
    </xdr:from>
    <xdr:to>
      <xdr:col>24</xdr:col>
      <xdr:colOff>558800</xdr:colOff>
      <xdr:row>61</xdr:row>
      <xdr:rowOff>741</xdr:rowOff>
    </xdr:to>
    <xdr:cxnSp macro="">
      <xdr:nvCxnSpPr>
        <xdr:cNvPr id="315" name="直線コネクタ 314"/>
        <xdr:cNvCxnSpPr/>
      </xdr:nvCxnSpPr>
      <xdr:spPr>
        <a:xfrm>
          <a:off x="16179800" y="10455169"/>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119821</xdr:rowOff>
    </xdr:from>
    <xdr:ext cx="762000" cy="259045"/>
    <xdr:sp macro="" textlink="">
      <xdr:nvSpPr>
        <xdr:cNvPr id="316" name="定員管理の状況平均値テキスト"/>
        <xdr:cNvSpPr txBox="1"/>
      </xdr:nvSpPr>
      <xdr:spPr>
        <a:xfrm>
          <a:off x="17106900" y="1023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7" name="フローチャート : 判断 316"/>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135996</xdr:rowOff>
    </xdr:from>
    <xdr:to>
      <xdr:col>23</xdr:col>
      <xdr:colOff>406400</xdr:colOff>
      <xdr:row>60</xdr:row>
      <xdr:rowOff>168169</xdr:rowOff>
    </xdr:to>
    <xdr:cxnSp macro="">
      <xdr:nvCxnSpPr>
        <xdr:cNvPr id="318" name="直線コネクタ 317"/>
        <xdr:cNvCxnSpPr/>
      </xdr:nvCxnSpPr>
      <xdr:spPr>
        <a:xfrm>
          <a:off x="15290800" y="10422996"/>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19" name="フローチャート : 判断 318"/>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19490</xdr:rowOff>
    </xdr:from>
    <xdr:ext cx="736600" cy="259045"/>
    <xdr:sp macro="" textlink="">
      <xdr:nvSpPr>
        <xdr:cNvPr id="320" name="テキスト ボックス 319"/>
        <xdr:cNvSpPr txBox="1"/>
      </xdr:nvSpPr>
      <xdr:spPr>
        <a:xfrm>
          <a:off x="15798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135996</xdr:rowOff>
    </xdr:from>
    <xdr:to>
      <xdr:col>22</xdr:col>
      <xdr:colOff>203200</xdr:colOff>
      <xdr:row>61</xdr:row>
      <xdr:rowOff>8784</xdr:rowOff>
    </xdr:to>
    <xdr:cxnSp macro="">
      <xdr:nvCxnSpPr>
        <xdr:cNvPr id="321" name="直線コネクタ 320"/>
        <xdr:cNvCxnSpPr/>
      </xdr:nvCxnSpPr>
      <xdr:spPr>
        <a:xfrm flipV="1">
          <a:off x="14401800" y="10422996"/>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2" name="フローチャート : 判断 321"/>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3" name="テキスト ボックス 322"/>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160126</xdr:rowOff>
    </xdr:from>
    <xdr:to>
      <xdr:col>21</xdr:col>
      <xdr:colOff>0</xdr:colOff>
      <xdr:row>61</xdr:row>
      <xdr:rowOff>8784</xdr:rowOff>
    </xdr:to>
    <xdr:cxnSp macro="">
      <xdr:nvCxnSpPr>
        <xdr:cNvPr id="324" name="直線コネクタ 323"/>
        <xdr:cNvCxnSpPr/>
      </xdr:nvCxnSpPr>
      <xdr:spPr>
        <a:xfrm>
          <a:off x="13512800" y="1044712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5" name="フローチャート : 判断 324"/>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26" name="テキスト ボックス 325"/>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7" name="フローチャート : 判断 326"/>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28" name="テキスト ボックス 327"/>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121391</xdr:rowOff>
    </xdr:from>
    <xdr:to>
      <xdr:col>24</xdr:col>
      <xdr:colOff>609600</xdr:colOff>
      <xdr:row>61</xdr:row>
      <xdr:rowOff>51541</xdr:rowOff>
    </xdr:to>
    <xdr:sp macro="" textlink="">
      <xdr:nvSpPr>
        <xdr:cNvPr id="334" name="円/楕円 333"/>
        <xdr:cNvSpPr/>
      </xdr:nvSpPr>
      <xdr:spPr>
        <a:xfrm>
          <a:off x="16967200" y="1040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93468</xdr:rowOff>
    </xdr:from>
    <xdr:ext cx="762000" cy="259045"/>
    <xdr:sp macro="" textlink="">
      <xdr:nvSpPr>
        <xdr:cNvPr id="335" name="定員管理の状況該当値テキスト"/>
        <xdr:cNvSpPr txBox="1"/>
      </xdr:nvSpPr>
      <xdr:spPr>
        <a:xfrm>
          <a:off x="17106900" y="1038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117369</xdr:rowOff>
    </xdr:from>
    <xdr:to>
      <xdr:col>23</xdr:col>
      <xdr:colOff>457200</xdr:colOff>
      <xdr:row>61</xdr:row>
      <xdr:rowOff>47519</xdr:rowOff>
    </xdr:to>
    <xdr:sp macro="" textlink="">
      <xdr:nvSpPr>
        <xdr:cNvPr id="336" name="円/楕円 335"/>
        <xdr:cNvSpPr/>
      </xdr:nvSpPr>
      <xdr:spPr>
        <a:xfrm>
          <a:off x="16129000" y="1040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32296</xdr:rowOff>
    </xdr:from>
    <xdr:ext cx="736600" cy="259045"/>
    <xdr:sp macro="" textlink="">
      <xdr:nvSpPr>
        <xdr:cNvPr id="337" name="テキスト ボックス 336"/>
        <xdr:cNvSpPr txBox="1"/>
      </xdr:nvSpPr>
      <xdr:spPr>
        <a:xfrm>
          <a:off x="15798800" y="10490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85196</xdr:rowOff>
    </xdr:from>
    <xdr:to>
      <xdr:col>22</xdr:col>
      <xdr:colOff>254000</xdr:colOff>
      <xdr:row>61</xdr:row>
      <xdr:rowOff>15346</xdr:rowOff>
    </xdr:to>
    <xdr:sp macro="" textlink="">
      <xdr:nvSpPr>
        <xdr:cNvPr id="338" name="円/楕円 337"/>
        <xdr:cNvSpPr/>
      </xdr:nvSpPr>
      <xdr:spPr>
        <a:xfrm>
          <a:off x="15240000" y="103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25523</xdr:rowOff>
    </xdr:from>
    <xdr:ext cx="762000" cy="259045"/>
    <xdr:sp macro="" textlink="">
      <xdr:nvSpPr>
        <xdr:cNvPr id="339" name="テキスト ボックス 338"/>
        <xdr:cNvSpPr txBox="1"/>
      </xdr:nvSpPr>
      <xdr:spPr>
        <a:xfrm>
          <a:off x="14909800" y="1014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129434</xdr:rowOff>
    </xdr:from>
    <xdr:to>
      <xdr:col>21</xdr:col>
      <xdr:colOff>50800</xdr:colOff>
      <xdr:row>61</xdr:row>
      <xdr:rowOff>59584</xdr:rowOff>
    </xdr:to>
    <xdr:sp macro="" textlink="">
      <xdr:nvSpPr>
        <xdr:cNvPr id="340" name="円/楕円 339"/>
        <xdr:cNvSpPr/>
      </xdr:nvSpPr>
      <xdr:spPr>
        <a:xfrm>
          <a:off x="14351000" y="104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69761</xdr:rowOff>
    </xdr:from>
    <xdr:ext cx="762000" cy="259045"/>
    <xdr:sp macro="" textlink="">
      <xdr:nvSpPr>
        <xdr:cNvPr id="341" name="テキスト ボックス 340"/>
        <xdr:cNvSpPr txBox="1"/>
      </xdr:nvSpPr>
      <xdr:spPr>
        <a:xfrm>
          <a:off x="14020800" y="1018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109326</xdr:rowOff>
    </xdr:from>
    <xdr:to>
      <xdr:col>19</xdr:col>
      <xdr:colOff>533400</xdr:colOff>
      <xdr:row>61</xdr:row>
      <xdr:rowOff>39476</xdr:rowOff>
    </xdr:to>
    <xdr:sp macro="" textlink="">
      <xdr:nvSpPr>
        <xdr:cNvPr id="342" name="円/楕円 341"/>
        <xdr:cNvSpPr/>
      </xdr:nvSpPr>
      <xdr:spPr>
        <a:xfrm>
          <a:off x="13462000" y="1039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49653</xdr:rowOff>
    </xdr:from>
    <xdr:ext cx="762000" cy="259045"/>
    <xdr:sp macro="" textlink="">
      <xdr:nvSpPr>
        <xdr:cNvPr id="343" name="テキスト ボックス 342"/>
        <xdr:cNvSpPr txBox="1"/>
      </xdr:nvSpPr>
      <xdr:spPr>
        <a:xfrm>
          <a:off x="13131800" y="1016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本市では、普通建設事業並びに新規発行債の抑制に努めてきたことから、類似団体平均及び京都府平均を下回り、良好な比率となっている。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　しかしながら、今後</a:t>
          </a:r>
          <a:r>
            <a:rPr kumimoji="1" lang="ja-JP" altLang="en-US" sz="1300">
              <a:solidFill>
                <a:schemeClr val="dk1"/>
              </a:solidFill>
              <a:effectLst/>
              <a:latin typeface="+mn-lt"/>
              <a:ea typeface="+mn-ea"/>
              <a:cs typeface="+mn-cs"/>
            </a:rPr>
            <a:t>、複合庁舎の建設</a:t>
          </a:r>
          <a:r>
            <a:rPr kumimoji="1" lang="ja-JP" altLang="ja-JP" sz="1300">
              <a:solidFill>
                <a:schemeClr val="dk1"/>
              </a:solidFill>
              <a:effectLst/>
              <a:latin typeface="+mn-lt"/>
              <a:ea typeface="+mn-ea"/>
              <a:cs typeface="+mn-cs"/>
            </a:rPr>
            <a:t>等に係る財源として、市債の新規発行</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必要性が見込まれるため、比率の上昇</a:t>
          </a:r>
          <a:r>
            <a:rPr kumimoji="1" lang="ja-JP" altLang="en-US" sz="1300">
              <a:solidFill>
                <a:schemeClr val="dk1"/>
              </a:solidFill>
              <a:effectLst/>
              <a:latin typeface="+mn-lt"/>
              <a:ea typeface="+mn-ea"/>
              <a:cs typeface="+mn-cs"/>
            </a:rPr>
            <a:t>が想定され</a:t>
          </a:r>
          <a:r>
            <a:rPr kumimoji="1" lang="ja-JP" altLang="ja-JP" sz="1300">
              <a:solidFill>
                <a:schemeClr val="dk1"/>
              </a:solidFill>
              <a:effectLst/>
              <a:latin typeface="+mn-lt"/>
              <a:ea typeface="+mn-ea"/>
              <a:cs typeface="+mn-cs"/>
            </a:rPr>
            <a:t>る。</a:t>
          </a:r>
          <a:endParaRPr lang="ja-JP" altLang="ja-JP" sz="1300">
            <a:effectLst/>
          </a:endParaRPr>
        </a:p>
        <a:p>
          <a:r>
            <a:rPr kumimoji="1" lang="ja-JP" altLang="ja-JP" sz="1300">
              <a:solidFill>
                <a:schemeClr val="dk1"/>
              </a:solidFill>
              <a:effectLst/>
              <a:latin typeface="+mn-lt"/>
              <a:ea typeface="+mn-ea"/>
              <a:cs typeface="+mn-cs"/>
            </a:rPr>
            <a:t>　普通建設事業の</a:t>
          </a:r>
          <a:r>
            <a:rPr kumimoji="1" lang="ja-JP" altLang="en-US" sz="1300">
              <a:solidFill>
                <a:schemeClr val="dk1"/>
              </a:solidFill>
              <a:effectLst/>
              <a:latin typeface="+mn-lt"/>
              <a:ea typeface="+mn-ea"/>
              <a:cs typeface="+mn-cs"/>
            </a:rPr>
            <a:t>実施</a:t>
          </a:r>
          <a:r>
            <a:rPr kumimoji="1" lang="ja-JP" altLang="ja-JP" sz="1300">
              <a:solidFill>
                <a:schemeClr val="dk1"/>
              </a:solidFill>
              <a:effectLst/>
              <a:latin typeface="+mn-lt"/>
              <a:ea typeface="+mn-ea"/>
              <a:cs typeface="+mn-cs"/>
            </a:rPr>
            <a:t>にあたっては、住民のニーズや緊急性を把握し、事業の的確な取捨選択を行うことにより、比率の急激な上昇</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抑止</a:t>
          </a:r>
          <a:r>
            <a:rPr kumimoji="1" lang="ja-JP" altLang="en-US" sz="1300">
              <a:solidFill>
                <a:schemeClr val="dk1"/>
              </a:solidFill>
              <a:effectLst/>
              <a:latin typeface="+mn-lt"/>
              <a:ea typeface="+mn-ea"/>
              <a:cs typeface="+mn-cs"/>
            </a:rPr>
            <a:t>に努める</a:t>
          </a:r>
          <a:r>
            <a:rPr kumimoji="1" lang="ja-JP" altLang="ja-JP" sz="1300">
              <a:solidFill>
                <a:schemeClr val="dk1"/>
              </a:solidFill>
              <a:effectLst/>
              <a:latin typeface="+mn-lt"/>
              <a:ea typeface="+mn-ea"/>
              <a:cs typeface="+mn-cs"/>
            </a:rPr>
            <a:t>。</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68" name="直線コネクタ 367"/>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69"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0" name="直線コネクタ 369"/>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1"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2" name="直線コネクタ 371"/>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5397</xdr:rowOff>
    </xdr:from>
    <xdr:to>
      <xdr:col>24</xdr:col>
      <xdr:colOff>558800</xdr:colOff>
      <xdr:row>38</xdr:row>
      <xdr:rowOff>17463</xdr:rowOff>
    </xdr:to>
    <xdr:cxnSp macro="">
      <xdr:nvCxnSpPr>
        <xdr:cNvPr id="373" name="直線コネクタ 372"/>
        <xdr:cNvCxnSpPr/>
      </xdr:nvCxnSpPr>
      <xdr:spPr>
        <a:xfrm flipV="1">
          <a:off x="16179800" y="6520497"/>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32720</xdr:rowOff>
    </xdr:from>
    <xdr:ext cx="762000" cy="259045"/>
    <xdr:sp macro="" textlink="">
      <xdr:nvSpPr>
        <xdr:cNvPr id="374" name="公債費負担の状況平均値テキスト"/>
        <xdr:cNvSpPr txBox="1"/>
      </xdr:nvSpPr>
      <xdr:spPr>
        <a:xfrm>
          <a:off x="17106900" y="6719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5" name="フローチャート : 判断 374"/>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17463</xdr:rowOff>
    </xdr:from>
    <xdr:to>
      <xdr:col>23</xdr:col>
      <xdr:colOff>406400</xdr:colOff>
      <xdr:row>38</xdr:row>
      <xdr:rowOff>35560</xdr:rowOff>
    </xdr:to>
    <xdr:cxnSp macro="">
      <xdr:nvCxnSpPr>
        <xdr:cNvPr id="376" name="直線コネクタ 375"/>
        <xdr:cNvCxnSpPr/>
      </xdr:nvCxnSpPr>
      <xdr:spPr>
        <a:xfrm flipV="1">
          <a:off x="15290800" y="653256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77" name="フローチャート : 判断 376"/>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153052</xdr:rowOff>
    </xdr:from>
    <xdr:ext cx="736600" cy="259045"/>
    <xdr:sp macro="" textlink="">
      <xdr:nvSpPr>
        <xdr:cNvPr id="378" name="テキスト ボックス 377"/>
        <xdr:cNvSpPr txBox="1"/>
      </xdr:nvSpPr>
      <xdr:spPr>
        <a:xfrm>
          <a:off x="15798800" y="683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35560</xdr:rowOff>
    </xdr:from>
    <xdr:to>
      <xdr:col>22</xdr:col>
      <xdr:colOff>203200</xdr:colOff>
      <xdr:row>38</xdr:row>
      <xdr:rowOff>53657</xdr:rowOff>
    </xdr:to>
    <xdr:cxnSp macro="">
      <xdr:nvCxnSpPr>
        <xdr:cNvPr id="379" name="直線コネクタ 378"/>
        <xdr:cNvCxnSpPr/>
      </xdr:nvCxnSpPr>
      <xdr:spPr>
        <a:xfrm flipV="1">
          <a:off x="14401800" y="6550660"/>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0" name="フローチャート : 判断 379"/>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90187</xdr:rowOff>
    </xdr:from>
    <xdr:ext cx="762000" cy="259045"/>
    <xdr:sp macro="" textlink="">
      <xdr:nvSpPr>
        <xdr:cNvPr id="381" name="テキスト ボックス 380"/>
        <xdr:cNvSpPr txBox="1"/>
      </xdr:nvSpPr>
      <xdr:spPr>
        <a:xfrm>
          <a:off x="14909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53657</xdr:rowOff>
    </xdr:from>
    <xdr:to>
      <xdr:col>21</xdr:col>
      <xdr:colOff>0</xdr:colOff>
      <xdr:row>38</xdr:row>
      <xdr:rowOff>65722</xdr:rowOff>
    </xdr:to>
    <xdr:cxnSp macro="">
      <xdr:nvCxnSpPr>
        <xdr:cNvPr id="382" name="直線コネクタ 381"/>
        <xdr:cNvCxnSpPr/>
      </xdr:nvCxnSpPr>
      <xdr:spPr>
        <a:xfrm flipV="1">
          <a:off x="13512800" y="656875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3" name="フローチャート : 判断 382"/>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138447</xdr:rowOff>
    </xdr:from>
    <xdr:ext cx="762000" cy="259045"/>
    <xdr:sp macro="" textlink="">
      <xdr:nvSpPr>
        <xdr:cNvPr id="384" name="テキスト ボックス 383"/>
        <xdr:cNvSpPr txBox="1"/>
      </xdr:nvSpPr>
      <xdr:spPr>
        <a:xfrm>
          <a:off x="14020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5" name="フローチャート : 判断 384"/>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9224</xdr:rowOff>
    </xdr:from>
    <xdr:ext cx="762000" cy="259045"/>
    <xdr:sp macro="" textlink="">
      <xdr:nvSpPr>
        <xdr:cNvPr id="386" name="テキスト ボックス 385"/>
        <xdr:cNvSpPr txBox="1"/>
      </xdr:nvSpPr>
      <xdr:spPr>
        <a:xfrm>
          <a:off x="13131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126047</xdr:rowOff>
    </xdr:from>
    <xdr:to>
      <xdr:col>24</xdr:col>
      <xdr:colOff>609600</xdr:colOff>
      <xdr:row>38</xdr:row>
      <xdr:rowOff>56197</xdr:rowOff>
    </xdr:to>
    <xdr:sp macro="" textlink="">
      <xdr:nvSpPr>
        <xdr:cNvPr id="392" name="円/楕円 391"/>
        <xdr:cNvSpPr/>
      </xdr:nvSpPr>
      <xdr:spPr>
        <a:xfrm>
          <a:off x="16967200" y="646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142574</xdr:rowOff>
    </xdr:from>
    <xdr:ext cx="762000" cy="259045"/>
    <xdr:sp macro="" textlink="">
      <xdr:nvSpPr>
        <xdr:cNvPr id="393" name="公債費負担の状況該当値テキスト"/>
        <xdr:cNvSpPr txBox="1"/>
      </xdr:nvSpPr>
      <xdr:spPr>
        <a:xfrm>
          <a:off x="17106900" y="6314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138113</xdr:rowOff>
    </xdr:from>
    <xdr:to>
      <xdr:col>23</xdr:col>
      <xdr:colOff>457200</xdr:colOff>
      <xdr:row>38</xdr:row>
      <xdr:rowOff>68263</xdr:rowOff>
    </xdr:to>
    <xdr:sp macro="" textlink="">
      <xdr:nvSpPr>
        <xdr:cNvPr id="394" name="円/楕円 393"/>
        <xdr:cNvSpPr/>
      </xdr:nvSpPr>
      <xdr:spPr>
        <a:xfrm>
          <a:off x="16129000" y="648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78440</xdr:rowOff>
    </xdr:from>
    <xdr:ext cx="736600" cy="259045"/>
    <xdr:sp macro="" textlink="">
      <xdr:nvSpPr>
        <xdr:cNvPr id="395" name="テキスト ボックス 394"/>
        <xdr:cNvSpPr txBox="1"/>
      </xdr:nvSpPr>
      <xdr:spPr>
        <a:xfrm>
          <a:off x="15798800" y="625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156210</xdr:rowOff>
    </xdr:from>
    <xdr:to>
      <xdr:col>22</xdr:col>
      <xdr:colOff>254000</xdr:colOff>
      <xdr:row>38</xdr:row>
      <xdr:rowOff>86360</xdr:rowOff>
    </xdr:to>
    <xdr:sp macro="" textlink="">
      <xdr:nvSpPr>
        <xdr:cNvPr id="396" name="円/楕円 395"/>
        <xdr:cNvSpPr/>
      </xdr:nvSpPr>
      <xdr:spPr>
        <a:xfrm>
          <a:off x="1524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96537</xdr:rowOff>
    </xdr:from>
    <xdr:ext cx="762000" cy="259045"/>
    <xdr:sp macro="" textlink="">
      <xdr:nvSpPr>
        <xdr:cNvPr id="397" name="テキスト ボックス 396"/>
        <xdr:cNvSpPr txBox="1"/>
      </xdr:nvSpPr>
      <xdr:spPr>
        <a:xfrm>
          <a:off x="1490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2857</xdr:rowOff>
    </xdr:from>
    <xdr:to>
      <xdr:col>21</xdr:col>
      <xdr:colOff>50800</xdr:colOff>
      <xdr:row>38</xdr:row>
      <xdr:rowOff>104457</xdr:rowOff>
    </xdr:to>
    <xdr:sp macro="" textlink="">
      <xdr:nvSpPr>
        <xdr:cNvPr id="398" name="円/楕円 397"/>
        <xdr:cNvSpPr/>
      </xdr:nvSpPr>
      <xdr:spPr>
        <a:xfrm>
          <a:off x="14351000" y="651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114635</xdr:rowOff>
    </xdr:from>
    <xdr:ext cx="762000" cy="259045"/>
    <xdr:sp macro="" textlink="">
      <xdr:nvSpPr>
        <xdr:cNvPr id="399" name="テキスト ボックス 398"/>
        <xdr:cNvSpPr txBox="1"/>
      </xdr:nvSpPr>
      <xdr:spPr>
        <a:xfrm>
          <a:off x="14020800" y="628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14922</xdr:rowOff>
    </xdr:from>
    <xdr:to>
      <xdr:col>19</xdr:col>
      <xdr:colOff>533400</xdr:colOff>
      <xdr:row>38</xdr:row>
      <xdr:rowOff>116522</xdr:rowOff>
    </xdr:to>
    <xdr:sp macro="" textlink="">
      <xdr:nvSpPr>
        <xdr:cNvPr id="400" name="円/楕円 399"/>
        <xdr:cNvSpPr/>
      </xdr:nvSpPr>
      <xdr:spPr>
        <a:xfrm>
          <a:off x="13462000" y="653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126699</xdr:rowOff>
    </xdr:from>
    <xdr:ext cx="762000" cy="259045"/>
    <xdr:sp macro="" textlink="">
      <xdr:nvSpPr>
        <xdr:cNvPr id="401" name="テキスト ボックス 400"/>
        <xdr:cNvSpPr txBox="1"/>
      </xdr:nvSpPr>
      <xdr:spPr>
        <a:xfrm>
          <a:off x="13131800" y="629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公共施設整備基金の設置等により、充当可能基金が増加したため、７</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ポイント減少しており、類似団体平均及び京都府平均の数値を大きく下回っている。</a:t>
          </a:r>
          <a:endParaRPr lang="ja-JP" altLang="ja-JP" sz="1300">
            <a:effectLst/>
          </a:endParaRPr>
        </a:p>
        <a:p>
          <a:r>
            <a:rPr kumimoji="1" lang="ja-JP" altLang="ja-JP" sz="1300">
              <a:solidFill>
                <a:schemeClr val="dk1"/>
              </a:solidFill>
              <a:effectLst/>
              <a:latin typeface="+mn-lt"/>
              <a:ea typeface="+mn-ea"/>
              <a:cs typeface="+mn-cs"/>
            </a:rPr>
            <a:t>　今後も、市債の新規発行には充当可能財源</a:t>
          </a:r>
          <a:r>
            <a:rPr kumimoji="1" lang="ja-JP" altLang="en-US" sz="1300">
              <a:solidFill>
                <a:schemeClr val="dk1"/>
              </a:solidFill>
              <a:effectLst/>
              <a:latin typeface="+mn-lt"/>
              <a:ea typeface="+mn-ea"/>
              <a:cs typeface="+mn-cs"/>
            </a:rPr>
            <a:t>等の確保に努め</a:t>
          </a:r>
          <a:r>
            <a:rPr kumimoji="1" lang="ja-JP" altLang="ja-JP" sz="1300">
              <a:solidFill>
                <a:schemeClr val="dk1"/>
              </a:solidFill>
              <a:effectLst/>
              <a:latin typeface="+mn-lt"/>
              <a:ea typeface="+mn-ea"/>
              <a:cs typeface="+mn-cs"/>
            </a:rPr>
            <a:t>、次世代への負担を軽減できるよう、財政の健全化に取り組</a:t>
          </a:r>
          <a:r>
            <a:rPr kumimoji="1" lang="ja-JP" altLang="en-US" sz="1300">
              <a:solidFill>
                <a:schemeClr val="dk1"/>
              </a:solidFill>
              <a:effectLst/>
              <a:latin typeface="+mn-lt"/>
              <a:ea typeface="+mn-ea"/>
              <a:cs typeface="+mn-cs"/>
            </a:rPr>
            <a:t>む。</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0" name="直線コネクタ 429"/>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1"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2" name="直線コネクタ 431"/>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155490</xdr:rowOff>
    </xdr:from>
    <xdr:to>
      <xdr:col>24</xdr:col>
      <xdr:colOff>558800</xdr:colOff>
      <xdr:row>14</xdr:row>
      <xdr:rowOff>43561</xdr:rowOff>
    </xdr:to>
    <xdr:cxnSp macro="">
      <xdr:nvCxnSpPr>
        <xdr:cNvPr id="435" name="直線コネクタ 434"/>
        <xdr:cNvCxnSpPr/>
      </xdr:nvCxnSpPr>
      <xdr:spPr>
        <a:xfrm flipV="1">
          <a:off x="16179800" y="2384340"/>
          <a:ext cx="838200" cy="5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4123</xdr:rowOff>
    </xdr:from>
    <xdr:ext cx="762000" cy="259045"/>
    <xdr:sp macro="" textlink="">
      <xdr:nvSpPr>
        <xdr:cNvPr id="436" name="将来負担の状況平均値テキスト"/>
        <xdr:cNvSpPr txBox="1"/>
      </xdr:nvSpPr>
      <xdr:spPr>
        <a:xfrm>
          <a:off x="17106900" y="2575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7" name="フローチャート : 判断 436"/>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43561</xdr:rowOff>
    </xdr:from>
    <xdr:to>
      <xdr:col>23</xdr:col>
      <xdr:colOff>406400</xdr:colOff>
      <xdr:row>14</xdr:row>
      <xdr:rowOff>76539</xdr:rowOff>
    </xdr:to>
    <xdr:cxnSp macro="">
      <xdr:nvCxnSpPr>
        <xdr:cNvPr id="438" name="直線コネクタ 437"/>
        <xdr:cNvCxnSpPr/>
      </xdr:nvCxnSpPr>
      <xdr:spPr>
        <a:xfrm flipV="1">
          <a:off x="15290800" y="2443861"/>
          <a:ext cx="8890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39" name="フローチャート : 判断 438"/>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104750</xdr:rowOff>
    </xdr:from>
    <xdr:ext cx="736600" cy="259045"/>
    <xdr:sp macro="" textlink="">
      <xdr:nvSpPr>
        <xdr:cNvPr id="440" name="テキスト ボックス 439"/>
        <xdr:cNvSpPr txBox="1"/>
      </xdr:nvSpPr>
      <xdr:spPr>
        <a:xfrm>
          <a:off x="15798800" y="2676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2540</xdr:rowOff>
    </xdr:from>
    <xdr:to>
      <xdr:col>22</xdr:col>
      <xdr:colOff>203200</xdr:colOff>
      <xdr:row>14</xdr:row>
      <xdr:rowOff>76539</xdr:rowOff>
    </xdr:to>
    <xdr:cxnSp macro="">
      <xdr:nvCxnSpPr>
        <xdr:cNvPr id="441" name="直線コネクタ 440"/>
        <xdr:cNvCxnSpPr/>
      </xdr:nvCxnSpPr>
      <xdr:spPr>
        <a:xfrm>
          <a:off x="14401800" y="2402840"/>
          <a:ext cx="889000" cy="7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42" name="フローチャート : 判断 441"/>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32233</xdr:rowOff>
    </xdr:from>
    <xdr:ext cx="762000" cy="259045"/>
    <xdr:sp macro="" textlink="">
      <xdr:nvSpPr>
        <xdr:cNvPr id="443" name="テキスト ボックス 442"/>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2540</xdr:rowOff>
    </xdr:from>
    <xdr:to>
      <xdr:col>21</xdr:col>
      <xdr:colOff>0</xdr:colOff>
      <xdr:row>14</xdr:row>
      <xdr:rowOff>33909</xdr:rowOff>
    </xdr:to>
    <xdr:cxnSp macro="">
      <xdr:nvCxnSpPr>
        <xdr:cNvPr id="444" name="直線コネクタ 443"/>
        <xdr:cNvCxnSpPr/>
      </xdr:nvCxnSpPr>
      <xdr:spPr>
        <a:xfrm flipV="1">
          <a:off x="13512800" y="2402840"/>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45" name="フローチャート : 判断 444"/>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46" name="テキスト ボックス 445"/>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7" name="フローチャート : 判断 446"/>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48" name="テキスト ボックス 447"/>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104690</xdr:rowOff>
    </xdr:from>
    <xdr:to>
      <xdr:col>24</xdr:col>
      <xdr:colOff>609600</xdr:colOff>
      <xdr:row>14</xdr:row>
      <xdr:rowOff>34840</xdr:rowOff>
    </xdr:to>
    <xdr:sp macro="" textlink="">
      <xdr:nvSpPr>
        <xdr:cNvPr id="454" name="円/楕円 453"/>
        <xdr:cNvSpPr/>
      </xdr:nvSpPr>
      <xdr:spPr>
        <a:xfrm>
          <a:off x="16967200" y="23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25967</xdr:rowOff>
    </xdr:from>
    <xdr:ext cx="762000" cy="259045"/>
    <xdr:sp macro="" textlink="">
      <xdr:nvSpPr>
        <xdr:cNvPr id="455" name="将来負担の状況該当値テキスト"/>
        <xdr:cNvSpPr txBox="1"/>
      </xdr:nvSpPr>
      <xdr:spPr>
        <a:xfrm>
          <a:off x="17106900" y="22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164211</xdr:rowOff>
    </xdr:from>
    <xdr:to>
      <xdr:col>23</xdr:col>
      <xdr:colOff>457200</xdr:colOff>
      <xdr:row>14</xdr:row>
      <xdr:rowOff>94361</xdr:rowOff>
    </xdr:to>
    <xdr:sp macro="" textlink="">
      <xdr:nvSpPr>
        <xdr:cNvPr id="456" name="円/楕円 455"/>
        <xdr:cNvSpPr/>
      </xdr:nvSpPr>
      <xdr:spPr>
        <a:xfrm>
          <a:off x="16129000" y="239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104538</xdr:rowOff>
    </xdr:from>
    <xdr:ext cx="736600" cy="259045"/>
    <xdr:sp macro="" textlink="">
      <xdr:nvSpPr>
        <xdr:cNvPr id="457" name="テキスト ボックス 456"/>
        <xdr:cNvSpPr txBox="1"/>
      </xdr:nvSpPr>
      <xdr:spPr>
        <a:xfrm>
          <a:off x="15798800" y="216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25739</xdr:rowOff>
    </xdr:from>
    <xdr:to>
      <xdr:col>22</xdr:col>
      <xdr:colOff>254000</xdr:colOff>
      <xdr:row>14</xdr:row>
      <xdr:rowOff>127339</xdr:rowOff>
    </xdr:to>
    <xdr:sp macro="" textlink="">
      <xdr:nvSpPr>
        <xdr:cNvPr id="458" name="円/楕円 457"/>
        <xdr:cNvSpPr/>
      </xdr:nvSpPr>
      <xdr:spPr>
        <a:xfrm>
          <a:off x="15240000" y="242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137516</xdr:rowOff>
    </xdr:from>
    <xdr:ext cx="762000" cy="259045"/>
    <xdr:sp macro="" textlink="">
      <xdr:nvSpPr>
        <xdr:cNvPr id="459" name="テキスト ボックス 458"/>
        <xdr:cNvSpPr txBox="1"/>
      </xdr:nvSpPr>
      <xdr:spPr>
        <a:xfrm>
          <a:off x="14909800" y="219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123190</xdr:rowOff>
    </xdr:from>
    <xdr:to>
      <xdr:col>21</xdr:col>
      <xdr:colOff>50800</xdr:colOff>
      <xdr:row>14</xdr:row>
      <xdr:rowOff>53340</xdr:rowOff>
    </xdr:to>
    <xdr:sp macro="" textlink="">
      <xdr:nvSpPr>
        <xdr:cNvPr id="460" name="円/楕円 459"/>
        <xdr:cNvSpPr/>
      </xdr:nvSpPr>
      <xdr:spPr>
        <a:xfrm>
          <a:off x="14351000" y="235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63517</xdr:rowOff>
    </xdr:from>
    <xdr:ext cx="762000" cy="259045"/>
    <xdr:sp macro="" textlink="">
      <xdr:nvSpPr>
        <xdr:cNvPr id="461" name="テキスト ボックス 460"/>
        <xdr:cNvSpPr txBox="1"/>
      </xdr:nvSpPr>
      <xdr:spPr>
        <a:xfrm>
          <a:off x="14020800" y="212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19</xdr:col>
      <xdr:colOff>431800</xdr:colOff>
      <xdr:row>13</xdr:row>
      <xdr:rowOff>154559</xdr:rowOff>
    </xdr:from>
    <xdr:to>
      <xdr:col>19</xdr:col>
      <xdr:colOff>533400</xdr:colOff>
      <xdr:row>14</xdr:row>
      <xdr:rowOff>84709</xdr:rowOff>
    </xdr:to>
    <xdr:sp macro="" textlink="">
      <xdr:nvSpPr>
        <xdr:cNvPr id="462" name="円/楕円 461"/>
        <xdr:cNvSpPr/>
      </xdr:nvSpPr>
      <xdr:spPr>
        <a:xfrm>
          <a:off x="13462000" y="238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94886</xdr:rowOff>
    </xdr:from>
    <xdr:ext cx="762000" cy="259045"/>
    <xdr:sp macro="" textlink="">
      <xdr:nvSpPr>
        <xdr:cNvPr id="463" name="テキスト ボックス 462"/>
        <xdr:cNvSpPr txBox="1"/>
      </xdr:nvSpPr>
      <xdr:spPr>
        <a:xfrm>
          <a:off x="13131800" y="2152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京都府向日市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55,731
55,287
7.72
18,996,160
18,199,496
732,741
10,987,420
14,964,884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1.7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人件費に係る経常収支比率は、類似団体平均と比較して、依然高い状況にある。</a:t>
          </a:r>
          <a:endParaRPr lang="ja-JP" altLang="ja-JP" sz="1100">
            <a:effectLst/>
          </a:endParaRPr>
        </a:p>
        <a:p>
          <a:r>
            <a:rPr kumimoji="1" lang="ja-JP" altLang="ja-JP" sz="1100">
              <a:solidFill>
                <a:schemeClr val="dk1"/>
              </a:solidFill>
              <a:effectLst/>
              <a:latin typeface="+mn-lt"/>
              <a:ea typeface="+mn-ea"/>
              <a:cs typeface="+mn-cs"/>
            </a:rPr>
            <a:t>　類似団体との比較では、民生費に占める構成比率が高く、これは、市内４か所の保育所を直営としていることが要因であり、行政サービスの提供方法の差異によるものと言える。</a:t>
          </a:r>
          <a:endParaRPr lang="ja-JP" altLang="ja-JP" sz="11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今後、保育所の一つを民営に移行する予定であり、引き続き、</a:t>
          </a:r>
          <a:r>
            <a:rPr kumimoji="1" lang="ja-JP" altLang="ja-JP" sz="1100">
              <a:solidFill>
                <a:schemeClr val="dk1"/>
              </a:solidFill>
              <a:effectLst/>
              <a:latin typeface="+mn-lt"/>
              <a:ea typeface="+mn-ea"/>
              <a:cs typeface="+mn-cs"/>
            </a:rPr>
            <a:t>公共施設の再配置等を検討しつつ、市民ニーズに即した適正な人員配置により、人件費の抑制に努める。</a:t>
          </a:r>
          <a:endParaRPr lang="ja-JP" altLang="ja-JP" sz="11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37193</xdr:rowOff>
    </xdr:from>
    <xdr:to>
      <xdr:col>7</xdr:col>
      <xdr:colOff>15875</xdr:colOff>
      <xdr:row>37</xdr:row>
      <xdr:rowOff>89444</xdr:rowOff>
    </xdr:to>
    <xdr:cxnSp macro="">
      <xdr:nvCxnSpPr>
        <xdr:cNvPr id="68" name="直線コネクタ 67"/>
        <xdr:cNvCxnSpPr/>
      </xdr:nvCxnSpPr>
      <xdr:spPr>
        <a:xfrm>
          <a:off x="3987800" y="638084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162940</xdr:rowOff>
    </xdr:from>
    <xdr:ext cx="762000" cy="259045"/>
    <xdr:sp macro="" textlink="">
      <xdr:nvSpPr>
        <xdr:cNvPr id="69" name="人件費平均値テキスト"/>
        <xdr:cNvSpPr txBox="1"/>
      </xdr:nvSpPr>
      <xdr:spPr>
        <a:xfrm>
          <a:off x="4914900" y="5992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37193</xdr:rowOff>
    </xdr:from>
    <xdr:to>
      <xdr:col>5</xdr:col>
      <xdr:colOff>549275</xdr:colOff>
      <xdr:row>37</xdr:row>
      <xdr:rowOff>102507</xdr:rowOff>
    </xdr:to>
    <xdr:cxnSp macro="">
      <xdr:nvCxnSpPr>
        <xdr:cNvPr id="71" name="直線コネクタ 70"/>
        <xdr:cNvCxnSpPr/>
      </xdr:nvCxnSpPr>
      <xdr:spPr>
        <a:xfrm flipV="1">
          <a:off x="3098800" y="6380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3" name="テキスト ボックス 72"/>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63319</xdr:rowOff>
    </xdr:from>
    <xdr:to>
      <xdr:col>4</xdr:col>
      <xdr:colOff>346075</xdr:colOff>
      <xdr:row>37</xdr:row>
      <xdr:rowOff>102507</xdr:rowOff>
    </xdr:to>
    <xdr:cxnSp macro="">
      <xdr:nvCxnSpPr>
        <xdr:cNvPr id="74" name="直線コネクタ 73"/>
        <xdr:cNvCxnSpPr/>
      </xdr:nvCxnSpPr>
      <xdr:spPr>
        <a:xfrm>
          <a:off x="2209800" y="640696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86740</xdr:rowOff>
    </xdr:from>
    <xdr:ext cx="762000" cy="259045"/>
    <xdr:sp macro="" textlink="">
      <xdr:nvSpPr>
        <xdr:cNvPr id="76" name="テキスト ボックス 75"/>
        <xdr:cNvSpPr txBox="1"/>
      </xdr:nvSpPr>
      <xdr:spPr>
        <a:xfrm>
          <a:off x="2717800" y="591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63319</xdr:rowOff>
    </xdr:from>
    <xdr:to>
      <xdr:col>3</xdr:col>
      <xdr:colOff>142875</xdr:colOff>
      <xdr:row>37</xdr:row>
      <xdr:rowOff>148227</xdr:rowOff>
    </xdr:to>
    <xdr:cxnSp macro="">
      <xdr:nvCxnSpPr>
        <xdr:cNvPr id="77" name="直線コネクタ 76"/>
        <xdr:cNvCxnSpPr/>
      </xdr:nvCxnSpPr>
      <xdr:spPr>
        <a:xfrm flipV="1">
          <a:off x="1320800" y="6406969"/>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80208</xdr:rowOff>
    </xdr:from>
    <xdr:ext cx="762000" cy="259045"/>
    <xdr:sp macro="" textlink="">
      <xdr:nvSpPr>
        <xdr:cNvPr id="79" name="テキスト ボックス 78"/>
        <xdr:cNvSpPr txBox="1"/>
      </xdr:nvSpPr>
      <xdr:spPr>
        <a:xfrm>
          <a:off x="1828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138991</xdr:rowOff>
    </xdr:from>
    <xdr:ext cx="762000" cy="259045"/>
    <xdr:sp macro="" textlink="">
      <xdr:nvSpPr>
        <xdr:cNvPr id="81" name="テキスト ボックス 80"/>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38644</xdr:rowOff>
    </xdr:from>
    <xdr:to>
      <xdr:col>7</xdr:col>
      <xdr:colOff>66675</xdr:colOff>
      <xdr:row>37</xdr:row>
      <xdr:rowOff>140244</xdr:rowOff>
    </xdr:to>
    <xdr:sp macro="" textlink="">
      <xdr:nvSpPr>
        <xdr:cNvPr id="87" name="円/楕円 86"/>
        <xdr:cNvSpPr/>
      </xdr:nvSpPr>
      <xdr:spPr>
        <a:xfrm>
          <a:off x="4775200" y="63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10721</xdr:rowOff>
    </xdr:from>
    <xdr:ext cx="762000" cy="259045"/>
    <xdr:sp macro="" textlink="">
      <xdr:nvSpPr>
        <xdr:cNvPr id="88" name="人件費該当値テキスト"/>
        <xdr:cNvSpPr txBox="1"/>
      </xdr:nvSpPr>
      <xdr:spPr>
        <a:xfrm>
          <a:off x="4914900" y="635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157843</xdr:rowOff>
    </xdr:from>
    <xdr:to>
      <xdr:col>5</xdr:col>
      <xdr:colOff>600075</xdr:colOff>
      <xdr:row>37</xdr:row>
      <xdr:rowOff>87993</xdr:rowOff>
    </xdr:to>
    <xdr:sp macro="" textlink="">
      <xdr:nvSpPr>
        <xdr:cNvPr id="89" name="円/楕円 88"/>
        <xdr:cNvSpPr/>
      </xdr:nvSpPr>
      <xdr:spPr>
        <a:xfrm>
          <a:off x="3937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72770</xdr:rowOff>
    </xdr:from>
    <xdr:ext cx="736600" cy="259045"/>
    <xdr:sp macro="" textlink="">
      <xdr:nvSpPr>
        <xdr:cNvPr id="90" name="テキスト ボックス 89"/>
        <xdr:cNvSpPr txBox="1"/>
      </xdr:nvSpPr>
      <xdr:spPr>
        <a:xfrm>
          <a:off x="3606800" y="641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51707</xdr:rowOff>
    </xdr:from>
    <xdr:to>
      <xdr:col>4</xdr:col>
      <xdr:colOff>396875</xdr:colOff>
      <xdr:row>37</xdr:row>
      <xdr:rowOff>153307</xdr:rowOff>
    </xdr:to>
    <xdr:sp macro="" textlink="">
      <xdr:nvSpPr>
        <xdr:cNvPr id="91" name="円/楕円 90"/>
        <xdr:cNvSpPr/>
      </xdr:nvSpPr>
      <xdr:spPr>
        <a:xfrm>
          <a:off x="3048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138084</xdr:rowOff>
    </xdr:from>
    <xdr:ext cx="762000" cy="259045"/>
    <xdr:sp macro="" textlink="">
      <xdr:nvSpPr>
        <xdr:cNvPr id="92" name="テキスト ボックス 91"/>
        <xdr:cNvSpPr txBox="1"/>
      </xdr:nvSpPr>
      <xdr:spPr>
        <a:xfrm>
          <a:off x="2717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12519</xdr:rowOff>
    </xdr:from>
    <xdr:to>
      <xdr:col>3</xdr:col>
      <xdr:colOff>193675</xdr:colOff>
      <xdr:row>37</xdr:row>
      <xdr:rowOff>114119</xdr:rowOff>
    </xdr:to>
    <xdr:sp macro="" textlink="">
      <xdr:nvSpPr>
        <xdr:cNvPr id="93" name="円/楕円 92"/>
        <xdr:cNvSpPr/>
      </xdr:nvSpPr>
      <xdr:spPr>
        <a:xfrm>
          <a:off x="2159000" y="63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98896</xdr:rowOff>
    </xdr:from>
    <xdr:ext cx="762000" cy="259045"/>
    <xdr:sp macro="" textlink="">
      <xdr:nvSpPr>
        <xdr:cNvPr id="94" name="テキスト ボックス 93"/>
        <xdr:cNvSpPr txBox="1"/>
      </xdr:nvSpPr>
      <xdr:spPr>
        <a:xfrm>
          <a:off x="1828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97427</xdr:rowOff>
    </xdr:from>
    <xdr:to>
      <xdr:col>1</xdr:col>
      <xdr:colOff>676275</xdr:colOff>
      <xdr:row>38</xdr:row>
      <xdr:rowOff>27577</xdr:rowOff>
    </xdr:to>
    <xdr:sp macro="" textlink="">
      <xdr:nvSpPr>
        <xdr:cNvPr id="95" name="円/楕円 94"/>
        <xdr:cNvSpPr/>
      </xdr:nvSpPr>
      <xdr:spPr>
        <a:xfrm>
          <a:off x="1270000" y="644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12354</xdr:rowOff>
    </xdr:from>
    <xdr:ext cx="762000" cy="259045"/>
    <xdr:sp macro="" textlink="">
      <xdr:nvSpPr>
        <xdr:cNvPr id="96" name="テキスト ボックス 95"/>
        <xdr:cNvSpPr txBox="1"/>
      </xdr:nvSpPr>
      <xdr:spPr>
        <a:xfrm>
          <a:off x="939800" y="6527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物件費に係る経常収支比率は、昨年度</a:t>
          </a:r>
          <a:r>
            <a:rPr kumimoji="1" lang="ja-JP" altLang="en-US" sz="1300">
              <a:solidFill>
                <a:schemeClr val="dk1"/>
              </a:solidFill>
              <a:effectLst/>
              <a:latin typeface="+mn-lt"/>
              <a:ea typeface="+mn-ea"/>
              <a:cs typeface="+mn-cs"/>
            </a:rPr>
            <a:t>と同程度で</a:t>
          </a:r>
          <a:r>
            <a:rPr kumimoji="1" lang="ja-JP" altLang="ja-JP" sz="1300">
              <a:solidFill>
                <a:schemeClr val="dk1"/>
              </a:solidFill>
              <a:effectLst/>
              <a:latin typeface="+mn-lt"/>
              <a:ea typeface="+mn-ea"/>
              <a:cs typeface="+mn-cs"/>
            </a:rPr>
            <a:t>、類似団体平均を下回る比率となっている。</a:t>
          </a:r>
          <a:endParaRPr lang="ja-JP" altLang="ja-JP" sz="1300">
            <a:effectLst/>
          </a:endParaRPr>
        </a:p>
        <a:p>
          <a:r>
            <a:rPr kumimoji="1" lang="ja-JP" altLang="ja-JP" sz="1300">
              <a:solidFill>
                <a:schemeClr val="dk1"/>
              </a:solidFill>
              <a:effectLst/>
              <a:latin typeface="+mn-lt"/>
              <a:ea typeface="+mn-ea"/>
              <a:cs typeface="+mn-cs"/>
            </a:rPr>
            <a:t>　今後ともさらなる事業の選択と集中により、経常的物件費の削減に努める。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74422</xdr:rowOff>
    </xdr:from>
    <xdr:to>
      <xdr:col>24</xdr:col>
      <xdr:colOff>31750</xdr:colOff>
      <xdr:row>15</xdr:row>
      <xdr:rowOff>83566</xdr:rowOff>
    </xdr:to>
    <xdr:cxnSp macro="">
      <xdr:nvCxnSpPr>
        <xdr:cNvPr id="127" name="直線コネクタ 126"/>
        <xdr:cNvCxnSpPr/>
      </xdr:nvCxnSpPr>
      <xdr:spPr>
        <a:xfrm>
          <a:off x="15671800" y="26461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7129</xdr:rowOff>
    </xdr:from>
    <xdr:ext cx="762000" cy="259045"/>
    <xdr:sp macro="" textlink="">
      <xdr:nvSpPr>
        <xdr:cNvPr id="128" name="物件費平均値テキスト"/>
        <xdr:cNvSpPr txBox="1"/>
      </xdr:nvSpPr>
      <xdr:spPr>
        <a:xfrm>
          <a:off x="16598900" y="275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74422</xdr:rowOff>
    </xdr:from>
    <xdr:to>
      <xdr:col>22</xdr:col>
      <xdr:colOff>565150</xdr:colOff>
      <xdr:row>15</xdr:row>
      <xdr:rowOff>120142</xdr:rowOff>
    </xdr:to>
    <xdr:cxnSp macro="">
      <xdr:nvCxnSpPr>
        <xdr:cNvPr id="130" name="直線コネクタ 129"/>
        <xdr:cNvCxnSpPr/>
      </xdr:nvCxnSpPr>
      <xdr:spPr>
        <a:xfrm flipV="1">
          <a:off x="14782800" y="26461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31" name="フローチャート : 判断 130"/>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66565</xdr:rowOff>
    </xdr:from>
    <xdr:ext cx="736600" cy="259045"/>
    <xdr:sp macro="" textlink="">
      <xdr:nvSpPr>
        <xdr:cNvPr id="132" name="テキスト ボックス 131"/>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92710</xdr:rowOff>
    </xdr:from>
    <xdr:to>
      <xdr:col>21</xdr:col>
      <xdr:colOff>361950</xdr:colOff>
      <xdr:row>15</xdr:row>
      <xdr:rowOff>120142</xdr:rowOff>
    </xdr:to>
    <xdr:cxnSp macro="">
      <xdr:nvCxnSpPr>
        <xdr:cNvPr id="133" name="直線コネクタ 132"/>
        <xdr:cNvCxnSpPr/>
      </xdr:nvCxnSpPr>
      <xdr:spPr>
        <a:xfrm>
          <a:off x="13893800" y="26644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11701</xdr:rowOff>
    </xdr:from>
    <xdr:ext cx="762000" cy="259045"/>
    <xdr:sp macro="" textlink="">
      <xdr:nvSpPr>
        <xdr:cNvPr id="135" name="テキスト ボックス 134"/>
        <xdr:cNvSpPr txBox="1"/>
      </xdr:nvSpPr>
      <xdr:spPr>
        <a:xfrm>
          <a:off x="14401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37846</xdr:rowOff>
    </xdr:from>
    <xdr:to>
      <xdr:col>20</xdr:col>
      <xdr:colOff>158750</xdr:colOff>
      <xdr:row>15</xdr:row>
      <xdr:rowOff>92710</xdr:rowOff>
    </xdr:to>
    <xdr:cxnSp macro="">
      <xdr:nvCxnSpPr>
        <xdr:cNvPr id="136" name="直線コネクタ 135"/>
        <xdr:cNvCxnSpPr/>
      </xdr:nvCxnSpPr>
      <xdr:spPr>
        <a:xfrm>
          <a:off x="13004800" y="26095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144543</xdr:rowOff>
    </xdr:from>
    <xdr:ext cx="762000" cy="259045"/>
    <xdr:sp macro="" textlink="">
      <xdr:nvSpPr>
        <xdr:cNvPr id="138" name="テキスト ボックス 137"/>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82567</xdr:rowOff>
    </xdr:from>
    <xdr:ext cx="762000" cy="259045"/>
    <xdr:sp macro="" textlink="">
      <xdr:nvSpPr>
        <xdr:cNvPr id="140" name="テキスト ボックス 139"/>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32766</xdr:rowOff>
    </xdr:from>
    <xdr:to>
      <xdr:col>24</xdr:col>
      <xdr:colOff>82550</xdr:colOff>
      <xdr:row>15</xdr:row>
      <xdr:rowOff>134366</xdr:rowOff>
    </xdr:to>
    <xdr:sp macro="" textlink="">
      <xdr:nvSpPr>
        <xdr:cNvPr id="146" name="円/楕円 145"/>
        <xdr:cNvSpPr/>
      </xdr:nvSpPr>
      <xdr:spPr>
        <a:xfrm>
          <a:off x="164592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49293</xdr:rowOff>
    </xdr:from>
    <xdr:ext cx="762000" cy="259045"/>
    <xdr:sp macro="" textlink="">
      <xdr:nvSpPr>
        <xdr:cNvPr id="147" name="物件費該当値テキスト"/>
        <xdr:cNvSpPr txBox="1"/>
      </xdr:nvSpPr>
      <xdr:spPr>
        <a:xfrm>
          <a:off x="16598900" y="244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23622</xdr:rowOff>
    </xdr:from>
    <xdr:to>
      <xdr:col>22</xdr:col>
      <xdr:colOff>615950</xdr:colOff>
      <xdr:row>15</xdr:row>
      <xdr:rowOff>125222</xdr:rowOff>
    </xdr:to>
    <xdr:sp macro="" textlink="">
      <xdr:nvSpPr>
        <xdr:cNvPr id="148" name="円/楕円 147"/>
        <xdr:cNvSpPr/>
      </xdr:nvSpPr>
      <xdr:spPr>
        <a:xfrm>
          <a:off x="15621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135399</xdr:rowOff>
    </xdr:from>
    <xdr:ext cx="736600" cy="259045"/>
    <xdr:sp macro="" textlink="">
      <xdr:nvSpPr>
        <xdr:cNvPr id="149" name="テキスト ボックス 148"/>
        <xdr:cNvSpPr txBox="1"/>
      </xdr:nvSpPr>
      <xdr:spPr>
        <a:xfrm>
          <a:off x="15290800" y="236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69342</xdr:rowOff>
    </xdr:from>
    <xdr:to>
      <xdr:col>21</xdr:col>
      <xdr:colOff>412750</xdr:colOff>
      <xdr:row>15</xdr:row>
      <xdr:rowOff>170942</xdr:rowOff>
    </xdr:to>
    <xdr:sp macro="" textlink="">
      <xdr:nvSpPr>
        <xdr:cNvPr id="150" name="円/楕円 149"/>
        <xdr:cNvSpPr/>
      </xdr:nvSpPr>
      <xdr:spPr>
        <a:xfrm>
          <a:off x="14732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9669</xdr:rowOff>
    </xdr:from>
    <xdr:ext cx="762000" cy="259045"/>
    <xdr:sp macro="" textlink="">
      <xdr:nvSpPr>
        <xdr:cNvPr id="151" name="テキスト ボックス 150"/>
        <xdr:cNvSpPr txBox="1"/>
      </xdr:nvSpPr>
      <xdr:spPr>
        <a:xfrm>
          <a:off x="14401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41910</xdr:rowOff>
    </xdr:from>
    <xdr:to>
      <xdr:col>20</xdr:col>
      <xdr:colOff>209550</xdr:colOff>
      <xdr:row>15</xdr:row>
      <xdr:rowOff>143510</xdr:rowOff>
    </xdr:to>
    <xdr:sp macro="" textlink="">
      <xdr:nvSpPr>
        <xdr:cNvPr id="152" name="円/楕円 151"/>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128287</xdr:rowOff>
    </xdr:from>
    <xdr:ext cx="762000" cy="259045"/>
    <xdr:sp macro="" textlink="">
      <xdr:nvSpPr>
        <xdr:cNvPr id="153" name="テキスト ボックス 152"/>
        <xdr:cNvSpPr txBox="1"/>
      </xdr:nvSpPr>
      <xdr:spPr>
        <a:xfrm>
          <a:off x="13512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158496</xdr:rowOff>
    </xdr:from>
    <xdr:to>
      <xdr:col>19</xdr:col>
      <xdr:colOff>6350</xdr:colOff>
      <xdr:row>15</xdr:row>
      <xdr:rowOff>88646</xdr:rowOff>
    </xdr:to>
    <xdr:sp macro="" textlink="">
      <xdr:nvSpPr>
        <xdr:cNvPr id="154" name="円/楕円 153"/>
        <xdr:cNvSpPr/>
      </xdr:nvSpPr>
      <xdr:spPr>
        <a:xfrm>
          <a:off x="12954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98823</xdr:rowOff>
    </xdr:from>
    <xdr:ext cx="762000" cy="259045"/>
    <xdr:sp macro="" textlink="">
      <xdr:nvSpPr>
        <xdr:cNvPr id="155" name="テキスト ボックス 154"/>
        <xdr:cNvSpPr txBox="1"/>
      </xdr:nvSpPr>
      <xdr:spPr>
        <a:xfrm>
          <a:off x="12623800" y="232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扶助費に係る経常収支比率について、平成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a:t>
          </a:r>
          <a:r>
            <a:rPr kumimoji="1" lang="en-US" altLang="ja-JP" sz="1300">
              <a:solidFill>
                <a:schemeClr val="dk1"/>
              </a:solidFill>
              <a:effectLst/>
              <a:latin typeface="+mn-lt"/>
              <a:ea typeface="+mn-ea"/>
              <a:cs typeface="+mn-cs"/>
            </a:rPr>
            <a:t>0.5</a:t>
          </a:r>
          <a:r>
            <a:rPr kumimoji="1" lang="ja-JP" altLang="en-US" sz="1300">
              <a:solidFill>
                <a:schemeClr val="dk1"/>
              </a:solidFill>
              <a:effectLst/>
              <a:latin typeface="+mn-lt"/>
              <a:ea typeface="+mn-ea"/>
              <a:cs typeface="+mn-cs"/>
            </a:rPr>
            <a:t>ポイント減少したものの、</a:t>
          </a:r>
          <a:r>
            <a:rPr kumimoji="1" lang="ja-JP" altLang="ja-JP" sz="1300">
              <a:solidFill>
                <a:schemeClr val="dk1"/>
              </a:solidFill>
              <a:effectLst/>
              <a:latin typeface="+mn-lt"/>
              <a:ea typeface="+mn-ea"/>
              <a:cs typeface="+mn-cs"/>
            </a:rPr>
            <a:t>類似団体と比較しても高い水準</a:t>
          </a:r>
          <a:r>
            <a:rPr kumimoji="1" lang="ja-JP" altLang="en-US" sz="1300">
              <a:solidFill>
                <a:schemeClr val="dk1"/>
              </a:solidFill>
              <a:effectLst/>
              <a:latin typeface="+mn-lt"/>
              <a:ea typeface="+mn-ea"/>
              <a:cs typeface="+mn-cs"/>
            </a:rPr>
            <a:t>で推移している</a:t>
          </a:r>
          <a:r>
            <a:rPr kumimoji="1" lang="ja-JP" altLang="ja-JP" sz="1300">
              <a:solidFill>
                <a:schemeClr val="dk1"/>
              </a:solidFill>
              <a:effectLst/>
              <a:latin typeface="+mn-lt"/>
              <a:ea typeface="+mn-ea"/>
              <a:cs typeface="+mn-cs"/>
            </a:rPr>
            <a:t>。</a:t>
          </a:r>
          <a:endParaRPr lang="ja-JP" altLang="ja-JP" sz="1300" b="1">
            <a:effectLst/>
          </a:endParaRPr>
        </a:p>
        <a:p>
          <a:r>
            <a:rPr kumimoji="1" lang="ja-JP" altLang="ja-JP" sz="1300" b="1">
              <a:solidFill>
                <a:schemeClr val="dk1"/>
              </a:solidFill>
              <a:effectLst/>
              <a:latin typeface="+mn-lt"/>
              <a:ea typeface="+mn-ea"/>
              <a:cs typeface="+mn-cs"/>
            </a:rPr>
            <a:t>　</a:t>
          </a:r>
          <a:r>
            <a:rPr kumimoji="1" lang="ja-JP" altLang="ja-JP" sz="1300" b="0">
              <a:solidFill>
                <a:schemeClr val="dk1"/>
              </a:solidFill>
              <a:effectLst/>
              <a:latin typeface="+mn-lt"/>
              <a:ea typeface="+mn-ea"/>
              <a:cs typeface="+mn-cs"/>
            </a:rPr>
            <a:t>近年の主な要因としては、</a:t>
          </a:r>
          <a:r>
            <a:rPr kumimoji="1" lang="ja-JP" altLang="en-US" sz="1300" b="0">
              <a:solidFill>
                <a:schemeClr val="dk1"/>
              </a:solidFill>
              <a:effectLst/>
              <a:latin typeface="+mn-lt"/>
              <a:ea typeface="+mn-ea"/>
              <a:cs typeface="+mn-cs"/>
            </a:rPr>
            <a:t>障がい者自立支援給付費</a:t>
          </a:r>
          <a:r>
            <a:rPr kumimoji="1" lang="ja-JP" altLang="ja-JP" sz="1300">
              <a:solidFill>
                <a:schemeClr val="dk1"/>
              </a:solidFill>
              <a:effectLst/>
              <a:latin typeface="+mn-lt"/>
              <a:ea typeface="+mn-ea"/>
              <a:cs typeface="+mn-cs"/>
            </a:rPr>
            <a:t>の増加などが挙げられるが、扶助費全般について、制度の見直しや適正化を図ることによって、財政全体を圧迫する負担要因とならないよう、注視していく必要がある</a:t>
          </a:r>
          <a:r>
            <a:rPr kumimoji="1" lang="ja-JP" altLang="en-US" sz="13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4535</xdr:rowOff>
    </xdr:from>
    <xdr:to>
      <xdr:col>7</xdr:col>
      <xdr:colOff>15875</xdr:colOff>
      <xdr:row>57</xdr:row>
      <xdr:rowOff>58965</xdr:rowOff>
    </xdr:to>
    <xdr:cxnSp macro="">
      <xdr:nvCxnSpPr>
        <xdr:cNvPr id="190" name="直線コネクタ 189"/>
        <xdr:cNvCxnSpPr/>
      </xdr:nvCxnSpPr>
      <xdr:spPr>
        <a:xfrm flipV="1">
          <a:off x="3987800" y="9777185"/>
          <a:ext cx="8382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91"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26307</xdr:rowOff>
    </xdr:from>
    <xdr:to>
      <xdr:col>5</xdr:col>
      <xdr:colOff>549275</xdr:colOff>
      <xdr:row>57</xdr:row>
      <xdr:rowOff>58965</xdr:rowOff>
    </xdr:to>
    <xdr:cxnSp macro="">
      <xdr:nvCxnSpPr>
        <xdr:cNvPr id="193" name="直線コネクタ 192"/>
        <xdr:cNvCxnSpPr/>
      </xdr:nvCxnSpPr>
      <xdr:spPr>
        <a:xfrm>
          <a:off x="3098800" y="9798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15422</xdr:rowOff>
    </xdr:from>
    <xdr:to>
      <xdr:col>4</xdr:col>
      <xdr:colOff>346075</xdr:colOff>
      <xdr:row>57</xdr:row>
      <xdr:rowOff>26307</xdr:rowOff>
    </xdr:to>
    <xdr:cxnSp macro="">
      <xdr:nvCxnSpPr>
        <xdr:cNvPr id="196" name="直線コネクタ 195"/>
        <xdr:cNvCxnSpPr/>
      </xdr:nvCxnSpPr>
      <xdr:spPr>
        <a:xfrm>
          <a:off x="2209800" y="9788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165100</xdr:rowOff>
    </xdr:from>
    <xdr:to>
      <xdr:col>3</xdr:col>
      <xdr:colOff>142875</xdr:colOff>
      <xdr:row>57</xdr:row>
      <xdr:rowOff>15422</xdr:rowOff>
    </xdr:to>
    <xdr:cxnSp macro="">
      <xdr:nvCxnSpPr>
        <xdr:cNvPr id="199" name="直線コネクタ 198"/>
        <xdr:cNvCxnSpPr/>
      </xdr:nvCxnSpPr>
      <xdr:spPr>
        <a:xfrm>
          <a:off x="1320800" y="97663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209" name="円/楕円 208"/>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97262</xdr:rowOff>
    </xdr:from>
    <xdr:ext cx="762000" cy="259045"/>
    <xdr:sp macro="" textlink="">
      <xdr:nvSpPr>
        <xdr:cNvPr id="210" name="扶助費該当値テキスト"/>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8165</xdr:rowOff>
    </xdr:from>
    <xdr:to>
      <xdr:col>5</xdr:col>
      <xdr:colOff>600075</xdr:colOff>
      <xdr:row>57</xdr:row>
      <xdr:rowOff>109765</xdr:rowOff>
    </xdr:to>
    <xdr:sp macro="" textlink="">
      <xdr:nvSpPr>
        <xdr:cNvPr id="211" name="円/楕円 210"/>
        <xdr:cNvSpPr/>
      </xdr:nvSpPr>
      <xdr:spPr>
        <a:xfrm>
          <a:off x="3937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94542</xdr:rowOff>
    </xdr:from>
    <xdr:ext cx="736600" cy="259045"/>
    <xdr:sp macro="" textlink="">
      <xdr:nvSpPr>
        <xdr:cNvPr id="212" name="テキスト ボックス 211"/>
        <xdr:cNvSpPr txBox="1"/>
      </xdr:nvSpPr>
      <xdr:spPr>
        <a:xfrm>
          <a:off x="3606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146957</xdr:rowOff>
    </xdr:from>
    <xdr:to>
      <xdr:col>4</xdr:col>
      <xdr:colOff>396875</xdr:colOff>
      <xdr:row>57</xdr:row>
      <xdr:rowOff>77107</xdr:rowOff>
    </xdr:to>
    <xdr:sp macro="" textlink="">
      <xdr:nvSpPr>
        <xdr:cNvPr id="213" name="円/楕円 212"/>
        <xdr:cNvSpPr/>
      </xdr:nvSpPr>
      <xdr:spPr>
        <a:xfrm>
          <a:off x="3048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61884</xdr:rowOff>
    </xdr:from>
    <xdr:ext cx="762000" cy="259045"/>
    <xdr:sp macro="" textlink="">
      <xdr:nvSpPr>
        <xdr:cNvPr id="214" name="テキスト ボックス 213"/>
        <xdr:cNvSpPr txBox="1"/>
      </xdr:nvSpPr>
      <xdr:spPr>
        <a:xfrm>
          <a:off x="2717800" y="983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136072</xdr:rowOff>
    </xdr:from>
    <xdr:to>
      <xdr:col>3</xdr:col>
      <xdr:colOff>193675</xdr:colOff>
      <xdr:row>57</xdr:row>
      <xdr:rowOff>66222</xdr:rowOff>
    </xdr:to>
    <xdr:sp macro="" textlink="">
      <xdr:nvSpPr>
        <xdr:cNvPr id="215" name="円/楕円 214"/>
        <xdr:cNvSpPr/>
      </xdr:nvSpPr>
      <xdr:spPr>
        <a:xfrm>
          <a:off x="2159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50999</xdr:rowOff>
    </xdr:from>
    <xdr:ext cx="762000" cy="259045"/>
    <xdr:sp macro="" textlink="">
      <xdr:nvSpPr>
        <xdr:cNvPr id="216" name="テキスト ボックス 215"/>
        <xdr:cNvSpPr txBox="1"/>
      </xdr:nvSpPr>
      <xdr:spPr>
        <a:xfrm>
          <a:off x="1828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114300</xdr:rowOff>
    </xdr:from>
    <xdr:to>
      <xdr:col>1</xdr:col>
      <xdr:colOff>676275</xdr:colOff>
      <xdr:row>57</xdr:row>
      <xdr:rowOff>44450</xdr:rowOff>
    </xdr:to>
    <xdr:sp macro="" textlink="">
      <xdr:nvSpPr>
        <xdr:cNvPr id="217" name="円/楕円 216"/>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29227</xdr:rowOff>
    </xdr:from>
    <xdr:ext cx="762000" cy="259045"/>
    <xdr:sp macro="" textlink="">
      <xdr:nvSpPr>
        <xdr:cNvPr id="218" name="テキスト ボックス 217"/>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その他に係る経常収支比率は</a:t>
          </a:r>
          <a:r>
            <a:rPr kumimoji="1" lang="ja-JP" altLang="ja-JP" sz="1300">
              <a:solidFill>
                <a:schemeClr val="dk1"/>
              </a:solidFill>
              <a:effectLst/>
              <a:latin typeface="+mn-lt"/>
              <a:ea typeface="+mn-ea"/>
              <a:cs typeface="+mn-cs"/>
            </a:rPr>
            <a:t>特別会計等への繰出金等のため、京都府及び類似団体と比較すると高い水準にある。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年度は、</a:t>
          </a:r>
          <a:r>
            <a:rPr kumimoji="1" lang="ja-JP" altLang="ja-JP" sz="1300">
              <a:solidFill>
                <a:schemeClr val="dk1"/>
              </a:solidFill>
              <a:effectLst/>
              <a:latin typeface="+mn-lt"/>
              <a:ea typeface="+mn-ea"/>
              <a:cs typeface="+mn-cs"/>
            </a:rPr>
            <a:t>下水道</a:t>
          </a:r>
          <a:r>
            <a:rPr kumimoji="1" lang="ja-JP" altLang="en-US" sz="1300">
              <a:solidFill>
                <a:schemeClr val="dk1"/>
              </a:solidFill>
              <a:effectLst/>
              <a:latin typeface="+mn-lt"/>
              <a:ea typeface="+mn-ea"/>
              <a:cs typeface="+mn-cs"/>
            </a:rPr>
            <a:t>事業特別会計への</a:t>
          </a:r>
          <a:r>
            <a:rPr kumimoji="1" lang="ja-JP" altLang="ja-JP" sz="1300">
              <a:solidFill>
                <a:schemeClr val="dk1"/>
              </a:solidFill>
              <a:effectLst/>
              <a:latin typeface="+mn-lt"/>
              <a:ea typeface="+mn-ea"/>
              <a:cs typeface="+mn-cs"/>
            </a:rPr>
            <a:t>繰出の増により、前年度から</a:t>
          </a:r>
          <a:r>
            <a:rPr kumimoji="1" lang="ja-JP" altLang="en-US" sz="1300">
              <a:solidFill>
                <a:schemeClr val="dk1"/>
              </a:solidFill>
              <a:effectLst/>
              <a:latin typeface="+mn-lt"/>
              <a:ea typeface="+mn-ea"/>
              <a:cs typeface="+mn-cs"/>
            </a:rPr>
            <a:t>１．７</a:t>
          </a:r>
          <a:r>
            <a:rPr kumimoji="1" lang="ja-JP" altLang="ja-JP" sz="1300">
              <a:solidFill>
                <a:schemeClr val="dk1"/>
              </a:solidFill>
              <a:effectLst/>
              <a:latin typeface="+mn-lt"/>
              <a:ea typeface="+mn-ea"/>
              <a:cs typeface="+mn-cs"/>
            </a:rPr>
            <a:t>ポイント高くなっ</a:t>
          </a:r>
          <a:r>
            <a:rPr kumimoji="1" lang="ja-JP" altLang="en-US" sz="1300">
              <a:solidFill>
                <a:schemeClr val="dk1"/>
              </a:solidFill>
              <a:effectLst/>
              <a:latin typeface="+mn-lt"/>
              <a:ea typeface="+mn-ea"/>
              <a:cs typeface="+mn-cs"/>
            </a:rPr>
            <a:t>ている。</a:t>
          </a:r>
          <a:endParaRPr lang="ja-JP" altLang="ja-JP" sz="1300">
            <a:effectLst/>
          </a:endParaRPr>
        </a:p>
        <a:p>
          <a:r>
            <a:rPr kumimoji="1" lang="ja-JP" altLang="ja-JP" sz="1300">
              <a:solidFill>
                <a:schemeClr val="dk1"/>
              </a:solidFill>
              <a:effectLst/>
              <a:latin typeface="+mn-lt"/>
              <a:ea typeface="+mn-ea"/>
              <a:cs typeface="+mn-cs"/>
            </a:rPr>
            <a:t>　今後とも、経営健全化</a:t>
          </a:r>
          <a:r>
            <a:rPr kumimoji="1" lang="ja-JP" altLang="en-US" sz="1300">
              <a:solidFill>
                <a:schemeClr val="dk1"/>
              </a:solidFill>
              <a:effectLst/>
              <a:latin typeface="+mn-lt"/>
              <a:ea typeface="+mn-ea"/>
              <a:cs typeface="+mn-cs"/>
            </a:rPr>
            <a:t>に取組み</a:t>
          </a:r>
          <a:r>
            <a:rPr kumimoji="1" lang="ja-JP" altLang="ja-JP" sz="1300">
              <a:solidFill>
                <a:schemeClr val="dk1"/>
              </a:solidFill>
              <a:effectLst/>
              <a:latin typeface="+mn-lt"/>
              <a:ea typeface="+mn-ea"/>
              <a:cs typeface="+mn-cs"/>
            </a:rPr>
            <a:t>、独立採算の原則の下、繰出金の削減に努める。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50800</xdr:rowOff>
    </xdr:from>
    <xdr:to>
      <xdr:col>24</xdr:col>
      <xdr:colOff>31750</xdr:colOff>
      <xdr:row>59</xdr:row>
      <xdr:rowOff>8890</xdr:rowOff>
    </xdr:to>
    <xdr:cxnSp macro="">
      <xdr:nvCxnSpPr>
        <xdr:cNvPr id="251" name="直線コネクタ 250"/>
        <xdr:cNvCxnSpPr/>
      </xdr:nvCxnSpPr>
      <xdr:spPr>
        <a:xfrm>
          <a:off x="15671800" y="999490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2"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43180</xdr:rowOff>
    </xdr:from>
    <xdr:to>
      <xdr:col>22</xdr:col>
      <xdr:colOff>565150</xdr:colOff>
      <xdr:row>58</xdr:row>
      <xdr:rowOff>50800</xdr:rowOff>
    </xdr:to>
    <xdr:cxnSp macro="">
      <xdr:nvCxnSpPr>
        <xdr:cNvPr id="254" name="直線コネクタ 253"/>
        <xdr:cNvCxnSpPr/>
      </xdr:nvCxnSpPr>
      <xdr:spPr>
        <a:xfrm>
          <a:off x="14782800" y="9987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6" name="テキスト ボックス 255"/>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35560</xdr:rowOff>
    </xdr:from>
    <xdr:to>
      <xdr:col>21</xdr:col>
      <xdr:colOff>361950</xdr:colOff>
      <xdr:row>58</xdr:row>
      <xdr:rowOff>43180</xdr:rowOff>
    </xdr:to>
    <xdr:cxnSp macro="">
      <xdr:nvCxnSpPr>
        <xdr:cNvPr id="257" name="直線コネクタ 256"/>
        <xdr:cNvCxnSpPr/>
      </xdr:nvCxnSpPr>
      <xdr:spPr>
        <a:xfrm>
          <a:off x="13893800" y="9979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35560</xdr:rowOff>
    </xdr:from>
    <xdr:to>
      <xdr:col>20</xdr:col>
      <xdr:colOff>158750</xdr:colOff>
      <xdr:row>58</xdr:row>
      <xdr:rowOff>50800</xdr:rowOff>
    </xdr:to>
    <xdr:cxnSp macro="">
      <xdr:nvCxnSpPr>
        <xdr:cNvPr id="260" name="直線コネクタ 259"/>
        <xdr:cNvCxnSpPr/>
      </xdr:nvCxnSpPr>
      <xdr:spPr>
        <a:xfrm flipV="1">
          <a:off x="13004800" y="9979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64" name="テキスト ボックス 263"/>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129540</xdr:rowOff>
    </xdr:from>
    <xdr:to>
      <xdr:col>24</xdr:col>
      <xdr:colOff>82550</xdr:colOff>
      <xdr:row>59</xdr:row>
      <xdr:rowOff>59690</xdr:rowOff>
    </xdr:to>
    <xdr:sp macro="" textlink="">
      <xdr:nvSpPr>
        <xdr:cNvPr id="270" name="円/楕円 269"/>
        <xdr:cNvSpPr/>
      </xdr:nvSpPr>
      <xdr:spPr>
        <a:xfrm>
          <a:off x="164592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101617</xdr:rowOff>
    </xdr:from>
    <xdr:ext cx="762000" cy="259045"/>
    <xdr:sp macro="" textlink="">
      <xdr:nvSpPr>
        <xdr:cNvPr id="271" name="その他該当値テキスト"/>
        <xdr:cNvSpPr txBox="1"/>
      </xdr:nvSpPr>
      <xdr:spPr>
        <a:xfrm>
          <a:off x="165989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0</xdr:rowOff>
    </xdr:from>
    <xdr:to>
      <xdr:col>22</xdr:col>
      <xdr:colOff>615950</xdr:colOff>
      <xdr:row>58</xdr:row>
      <xdr:rowOff>101600</xdr:rowOff>
    </xdr:to>
    <xdr:sp macro="" textlink="">
      <xdr:nvSpPr>
        <xdr:cNvPr id="272" name="円/楕円 271"/>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86377</xdr:rowOff>
    </xdr:from>
    <xdr:ext cx="736600" cy="259045"/>
    <xdr:sp macro="" textlink="">
      <xdr:nvSpPr>
        <xdr:cNvPr id="273" name="テキスト ボックス 272"/>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163830</xdr:rowOff>
    </xdr:from>
    <xdr:to>
      <xdr:col>21</xdr:col>
      <xdr:colOff>412750</xdr:colOff>
      <xdr:row>58</xdr:row>
      <xdr:rowOff>93980</xdr:rowOff>
    </xdr:to>
    <xdr:sp macro="" textlink="">
      <xdr:nvSpPr>
        <xdr:cNvPr id="274" name="円/楕円 273"/>
        <xdr:cNvSpPr/>
      </xdr:nvSpPr>
      <xdr:spPr>
        <a:xfrm>
          <a:off x="14732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78757</xdr:rowOff>
    </xdr:from>
    <xdr:ext cx="762000" cy="259045"/>
    <xdr:sp macro="" textlink="">
      <xdr:nvSpPr>
        <xdr:cNvPr id="275" name="テキスト ボックス 274"/>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156210</xdr:rowOff>
    </xdr:from>
    <xdr:to>
      <xdr:col>20</xdr:col>
      <xdr:colOff>209550</xdr:colOff>
      <xdr:row>58</xdr:row>
      <xdr:rowOff>86360</xdr:rowOff>
    </xdr:to>
    <xdr:sp macro="" textlink="">
      <xdr:nvSpPr>
        <xdr:cNvPr id="276" name="円/楕円 275"/>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71137</xdr:rowOff>
    </xdr:from>
    <xdr:ext cx="762000" cy="259045"/>
    <xdr:sp macro="" textlink="">
      <xdr:nvSpPr>
        <xdr:cNvPr id="277" name="テキスト ボックス 276"/>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0</xdr:rowOff>
    </xdr:from>
    <xdr:to>
      <xdr:col>19</xdr:col>
      <xdr:colOff>6350</xdr:colOff>
      <xdr:row>58</xdr:row>
      <xdr:rowOff>101600</xdr:rowOff>
    </xdr:to>
    <xdr:sp macro="" textlink="">
      <xdr:nvSpPr>
        <xdr:cNvPr id="278" name="円/楕円 277"/>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86377</xdr:rowOff>
    </xdr:from>
    <xdr:ext cx="762000" cy="259045"/>
    <xdr:sp macro="" textlink="">
      <xdr:nvSpPr>
        <xdr:cNvPr id="279" name="テキスト ボックス 278"/>
        <xdr:cNvSpPr txBox="1"/>
      </xdr:nvSpPr>
      <xdr:spPr>
        <a:xfrm>
          <a:off x="12623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補助費等に係る経常収支比率は、</a:t>
          </a:r>
          <a:r>
            <a:rPr kumimoji="1" lang="ja-JP" altLang="en-US" sz="1300">
              <a:solidFill>
                <a:schemeClr val="dk1"/>
              </a:solidFill>
              <a:effectLst/>
              <a:latin typeface="+mn-lt"/>
              <a:ea typeface="+mn-ea"/>
              <a:cs typeface="+mn-cs"/>
            </a:rPr>
            <a:t>わずかに改善しつつあるものの、</a:t>
          </a:r>
          <a:r>
            <a:rPr kumimoji="1" lang="ja-JP" altLang="ja-JP" sz="1300">
              <a:solidFill>
                <a:schemeClr val="dk1"/>
              </a:solidFill>
              <a:effectLst/>
              <a:latin typeface="+mn-lt"/>
              <a:ea typeface="+mn-ea"/>
              <a:cs typeface="+mn-cs"/>
            </a:rPr>
            <a:t>類似団体平均と比較して高い比率で推移して</a:t>
          </a:r>
          <a:r>
            <a:rPr kumimoji="1" lang="ja-JP" altLang="en-US" sz="1300">
              <a:solidFill>
                <a:schemeClr val="dk1"/>
              </a:solidFill>
              <a:effectLst/>
              <a:latin typeface="+mn-lt"/>
              <a:ea typeface="+mn-ea"/>
              <a:cs typeface="+mn-cs"/>
            </a:rPr>
            <a:t>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これは、</a:t>
          </a:r>
          <a:r>
            <a:rPr kumimoji="1" lang="ja-JP" altLang="ja-JP" sz="1300">
              <a:solidFill>
                <a:schemeClr val="dk1"/>
              </a:solidFill>
              <a:effectLst/>
              <a:latin typeface="+mn-lt"/>
              <a:ea typeface="+mn-ea"/>
              <a:cs typeface="+mn-cs"/>
            </a:rPr>
            <a:t>ごみ処理や消防、福祉</a:t>
          </a:r>
          <a:r>
            <a:rPr kumimoji="1" lang="ja-JP" altLang="en-US" sz="1300">
              <a:solidFill>
                <a:schemeClr val="dk1"/>
              </a:solidFill>
              <a:effectLst/>
              <a:latin typeface="+mn-lt"/>
              <a:ea typeface="+mn-ea"/>
              <a:cs typeface="+mn-cs"/>
            </a:rPr>
            <a:t>に係る</a:t>
          </a:r>
          <a:r>
            <a:rPr kumimoji="1" lang="ja-JP" altLang="ja-JP" sz="1300">
              <a:solidFill>
                <a:schemeClr val="dk1"/>
              </a:solidFill>
              <a:effectLst/>
              <a:latin typeface="+mn-lt"/>
              <a:ea typeface="+mn-ea"/>
              <a:cs typeface="+mn-cs"/>
            </a:rPr>
            <a:t>一部事務組合への負担金</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主な要因</a:t>
          </a:r>
          <a:r>
            <a:rPr kumimoji="1" lang="ja-JP" altLang="en-US" sz="1300">
              <a:solidFill>
                <a:schemeClr val="dk1"/>
              </a:solidFill>
              <a:effectLst/>
              <a:latin typeface="+mn-lt"/>
              <a:ea typeface="+mn-ea"/>
              <a:cs typeface="+mn-cs"/>
            </a:rPr>
            <a:t>である。</a:t>
          </a:r>
          <a:endParaRPr lang="ja-JP" altLang="ja-JP" sz="1300">
            <a:effectLst/>
          </a:endParaRPr>
        </a:p>
        <a:p>
          <a:r>
            <a:rPr kumimoji="1" lang="ja-JP" altLang="ja-JP" sz="1300">
              <a:solidFill>
                <a:schemeClr val="dk1"/>
              </a:solidFill>
              <a:effectLst/>
              <a:latin typeface="+mn-lt"/>
              <a:ea typeface="+mn-ea"/>
              <a:cs typeface="+mn-cs"/>
            </a:rPr>
            <a:t>　本市での事務事業の見直しに加え、他団体への補助金の適正化も含め、補助金支出の適正な執行に努める。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168148</xdr:rowOff>
    </xdr:from>
    <xdr:to>
      <xdr:col>24</xdr:col>
      <xdr:colOff>31750</xdr:colOff>
      <xdr:row>37</xdr:row>
      <xdr:rowOff>19558</xdr:rowOff>
    </xdr:to>
    <xdr:cxnSp macro="">
      <xdr:nvCxnSpPr>
        <xdr:cNvPr id="309" name="直線コネクタ 308"/>
        <xdr:cNvCxnSpPr/>
      </xdr:nvCxnSpPr>
      <xdr:spPr>
        <a:xfrm flipV="1">
          <a:off x="15671800" y="634034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56151</xdr:rowOff>
    </xdr:from>
    <xdr:ext cx="762000" cy="259045"/>
    <xdr:sp macro="" textlink="">
      <xdr:nvSpPr>
        <xdr:cNvPr id="310"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19558</xdr:rowOff>
    </xdr:from>
    <xdr:to>
      <xdr:col>22</xdr:col>
      <xdr:colOff>565150</xdr:colOff>
      <xdr:row>37</xdr:row>
      <xdr:rowOff>46990</xdr:rowOff>
    </xdr:to>
    <xdr:cxnSp macro="">
      <xdr:nvCxnSpPr>
        <xdr:cNvPr id="312" name="直線コネクタ 311"/>
        <xdr:cNvCxnSpPr/>
      </xdr:nvCxnSpPr>
      <xdr:spPr>
        <a:xfrm flipV="1">
          <a:off x="14782800" y="63632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37846</xdr:rowOff>
    </xdr:from>
    <xdr:to>
      <xdr:col>21</xdr:col>
      <xdr:colOff>361950</xdr:colOff>
      <xdr:row>37</xdr:row>
      <xdr:rowOff>46990</xdr:rowOff>
    </xdr:to>
    <xdr:cxnSp macro="">
      <xdr:nvCxnSpPr>
        <xdr:cNvPr id="315" name="直線コネクタ 314"/>
        <xdr:cNvCxnSpPr/>
      </xdr:nvCxnSpPr>
      <xdr:spPr>
        <a:xfrm>
          <a:off x="13893800" y="6381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37846</xdr:rowOff>
    </xdr:from>
    <xdr:to>
      <xdr:col>20</xdr:col>
      <xdr:colOff>158750</xdr:colOff>
      <xdr:row>37</xdr:row>
      <xdr:rowOff>51562</xdr:rowOff>
    </xdr:to>
    <xdr:cxnSp macro="">
      <xdr:nvCxnSpPr>
        <xdr:cNvPr id="318" name="直線コネクタ 317"/>
        <xdr:cNvCxnSpPr/>
      </xdr:nvCxnSpPr>
      <xdr:spPr>
        <a:xfrm flipV="1">
          <a:off x="13004800" y="63814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22" name="テキスト ボックス 321"/>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28" name="円/楕円 327"/>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89425</xdr:rowOff>
    </xdr:from>
    <xdr:ext cx="762000" cy="259045"/>
    <xdr:sp macro="" textlink="">
      <xdr:nvSpPr>
        <xdr:cNvPr id="329" name="補助費等該当値テキスト"/>
        <xdr:cNvSpPr txBox="1"/>
      </xdr:nvSpPr>
      <xdr:spPr>
        <a:xfrm>
          <a:off x="16598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140208</xdr:rowOff>
    </xdr:from>
    <xdr:to>
      <xdr:col>22</xdr:col>
      <xdr:colOff>615950</xdr:colOff>
      <xdr:row>37</xdr:row>
      <xdr:rowOff>70358</xdr:rowOff>
    </xdr:to>
    <xdr:sp macro="" textlink="">
      <xdr:nvSpPr>
        <xdr:cNvPr id="330" name="円/楕円 329"/>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55135</xdr:rowOff>
    </xdr:from>
    <xdr:ext cx="736600" cy="259045"/>
    <xdr:sp macro="" textlink="">
      <xdr:nvSpPr>
        <xdr:cNvPr id="331" name="テキスト ボックス 330"/>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167640</xdr:rowOff>
    </xdr:from>
    <xdr:to>
      <xdr:col>21</xdr:col>
      <xdr:colOff>412750</xdr:colOff>
      <xdr:row>37</xdr:row>
      <xdr:rowOff>97790</xdr:rowOff>
    </xdr:to>
    <xdr:sp macro="" textlink="">
      <xdr:nvSpPr>
        <xdr:cNvPr id="332" name="円/楕円 331"/>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82567</xdr:rowOff>
    </xdr:from>
    <xdr:ext cx="762000" cy="259045"/>
    <xdr:sp macro="" textlink="">
      <xdr:nvSpPr>
        <xdr:cNvPr id="333" name="テキスト ボックス 332"/>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158496</xdr:rowOff>
    </xdr:from>
    <xdr:to>
      <xdr:col>20</xdr:col>
      <xdr:colOff>209550</xdr:colOff>
      <xdr:row>37</xdr:row>
      <xdr:rowOff>88646</xdr:rowOff>
    </xdr:to>
    <xdr:sp macro="" textlink="">
      <xdr:nvSpPr>
        <xdr:cNvPr id="334" name="円/楕円 333"/>
        <xdr:cNvSpPr/>
      </xdr:nvSpPr>
      <xdr:spPr>
        <a:xfrm>
          <a:off x="13843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73423</xdr:rowOff>
    </xdr:from>
    <xdr:ext cx="762000" cy="259045"/>
    <xdr:sp macro="" textlink="">
      <xdr:nvSpPr>
        <xdr:cNvPr id="335" name="テキスト ボックス 334"/>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762</xdr:rowOff>
    </xdr:from>
    <xdr:to>
      <xdr:col>19</xdr:col>
      <xdr:colOff>6350</xdr:colOff>
      <xdr:row>37</xdr:row>
      <xdr:rowOff>102362</xdr:rowOff>
    </xdr:to>
    <xdr:sp macro="" textlink="">
      <xdr:nvSpPr>
        <xdr:cNvPr id="336" name="円/楕円 335"/>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87139</xdr:rowOff>
    </xdr:from>
    <xdr:ext cx="762000" cy="259045"/>
    <xdr:sp macro="" textlink="">
      <xdr:nvSpPr>
        <xdr:cNvPr id="337" name="テキスト ボックス 336"/>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普通建設事業費の支出を抑制してきた過去の経緯から、後年度の元利償還金の負担は、類似団体平均を大きく下回っている。</a:t>
          </a:r>
          <a:endParaRPr lang="ja-JP" altLang="ja-JP" sz="1100">
            <a:effectLst/>
          </a:endParaRPr>
        </a:p>
        <a:p>
          <a:r>
            <a:rPr kumimoji="1" lang="ja-JP" altLang="ja-JP" sz="1100">
              <a:solidFill>
                <a:schemeClr val="dk1"/>
              </a:solidFill>
              <a:effectLst/>
              <a:latin typeface="+mn-lt"/>
              <a:ea typeface="+mn-ea"/>
              <a:cs typeface="+mn-cs"/>
            </a:rPr>
            <a:t>　しかしながら、平成２０年度から</a:t>
          </a:r>
          <a:r>
            <a:rPr kumimoji="1" lang="ja-JP" altLang="en-US" sz="1100">
              <a:solidFill>
                <a:schemeClr val="dk1"/>
              </a:solidFill>
              <a:effectLst/>
              <a:latin typeface="+mn-lt"/>
              <a:ea typeface="+mn-ea"/>
              <a:cs typeface="+mn-cs"/>
            </a:rPr>
            <a:t>着手してきた</a:t>
          </a:r>
          <a:r>
            <a:rPr kumimoji="1" lang="ja-JP" altLang="ja-JP" sz="1100">
              <a:solidFill>
                <a:schemeClr val="dk1"/>
              </a:solidFill>
              <a:effectLst/>
              <a:latin typeface="+mn-lt"/>
              <a:ea typeface="+mn-ea"/>
              <a:cs typeface="+mn-cs"/>
            </a:rPr>
            <a:t>学校施設耐震化工事等</a:t>
          </a:r>
          <a:r>
            <a:rPr kumimoji="1" lang="ja-JP" altLang="en-US" sz="1100">
              <a:solidFill>
                <a:schemeClr val="dk1"/>
              </a:solidFill>
              <a:effectLst/>
              <a:latin typeface="+mn-lt"/>
              <a:ea typeface="+mn-ea"/>
              <a:cs typeface="+mn-cs"/>
            </a:rPr>
            <a:t>に加え、今後</a:t>
          </a:r>
          <a:r>
            <a:rPr kumimoji="1" lang="ja-JP" altLang="ja-JP" sz="1100">
              <a:solidFill>
                <a:schemeClr val="dk1"/>
              </a:solidFill>
              <a:effectLst/>
              <a:latin typeface="+mn-lt"/>
              <a:ea typeface="+mn-ea"/>
              <a:cs typeface="+mn-cs"/>
            </a:rPr>
            <a:t>老朽化した公共施設の改修等</a:t>
          </a:r>
          <a:r>
            <a:rPr kumimoji="1" lang="ja-JP" altLang="en-US" sz="1100">
              <a:solidFill>
                <a:schemeClr val="dk1"/>
              </a:solidFill>
              <a:effectLst/>
              <a:latin typeface="+mn-lt"/>
              <a:ea typeface="+mn-ea"/>
              <a:cs typeface="+mn-cs"/>
            </a:rPr>
            <a:t>を予定しており</a:t>
          </a:r>
          <a:r>
            <a:rPr kumimoji="1" lang="ja-JP" altLang="ja-JP" sz="1100">
              <a:solidFill>
                <a:schemeClr val="dk1"/>
              </a:solidFill>
              <a:effectLst/>
              <a:latin typeface="+mn-lt"/>
              <a:ea typeface="+mn-ea"/>
              <a:cs typeface="+mn-cs"/>
            </a:rPr>
            <a:t>、公債費に係る経常収支比率の逓増が見込まれるところである。</a:t>
          </a:r>
          <a:endParaRPr lang="ja-JP" altLang="ja-JP" sz="11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a:t>
          </a:r>
          <a:r>
            <a:rPr kumimoji="1" lang="ja-JP" altLang="ja-JP" sz="1100">
              <a:solidFill>
                <a:schemeClr val="dk1"/>
              </a:solidFill>
              <a:effectLst/>
              <a:latin typeface="+mn-lt"/>
              <a:ea typeface="+mn-ea"/>
              <a:cs typeface="+mn-cs"/>
            </a:rPr>
            <a:t>後とも新規発行債の抑制に努め、急激な負担増とならないよう、注意を払う必要がある。</a:t>
          </a:r>
          <a:endParaRPr lang="ja-JP" altLang="ja-JP" sz="11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133858</xdr:rowOff>
    </xdr:from>
    <xdr:to>
      <xdr:col>7</xdr:col>
      <xdr:colOff>15875</xdr:colOff>
      <xdr:row>75</xdr:row>
      <xdr:rowOff>165863</xdr:rowOff>
    </xdr:to>
    <xdr:cxnSp macro="">
      <xdr:nvCxnSpPr>
        <xdr:cNvPr id="367" name="直線コネクタ 366"/>
        <xdr:cNvCxnSpPr/>
      </xdr:nvCxnSpPr>
      <xdr:spPr>
        <a:xfrm>
          <a:off x="3987800" y="12992608"/>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8"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133858</xdr:rowOff>
    </xdr:from>
    <xdr:to>
      <xdr:col>5</xdr:col>
      <xdr:colOff>549275</xdr:colOff>
      <xdr:row>76</xdr:row>
      <xdr:rowOff>49276</xdr:rowOff>
    </xdr:to>
    <xdr:cxnSp macro="">
      <xdr:nvCxnSpPr>
        <xdr:cNvPr id="370" name="直線コネクタ 369"/>
        <xdr:cNvCxnSpPr/>
      </xdr:nvCxnSpPr>
      <xdr:spPr>
        <a:xfrm flipV="1">
          <a:off x="3098800" y="129926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114571</xdr:rowOff>
    </xdr:from>
    <xdr:ext cx="736600" cy="259045"/>
    <xdr:sp macro="" textlink="">
      <xdr:nvSpPr>
        <xdr:cNvPr id="372" name="テキスト ボックス 371"/>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44704</xdr:rowOff>
    </xdr:from>
    <xdr:to>
      <xdr:col>4</xdr:col>
      <xdr:colOff>346075</xdr:colOff>
      <xdr:row>76</xdr:row>
      <xdr:rowOff>49276</xdr:rowOff>
    </xdr:to>
    <xdr:cxnSp macro="">
      <xdr:nvCxnSpPr>
        <xdr:cNvPr id="373" name="直線コネクタ 372"/>
        <xdr:cNvCxnSpPr/>
      </xdr:nvCxnSpPr>
      <xdr:spPr>
        <a:xfrm>
          <a:off x="2209800" y="13074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40132</xdr:rowOff>
    </xdr:from>
    <xdr:to>
      <xdr:col>3</xdr:col>
      <xdr:colOff>142875</xdr:colOff>
      <xdr:row>76</xdr:row>
      <xdr:rowOff>44704</xdr:rowOff>
    </xdr:to>
    <xdr:cxnSp macro="">
      <xdr:nvCxnSpPr>
        <xdr:cNvPr id="376" name="直線コネクタ 375"/>
        <xdr:cNvCxnSpPr/>
      </xdr:nvCxnSpPr>
      <xdr:spPr>
        <a:xfrm>
          <a:off x="1320800" y="13070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115062</xdr:rowOff>
    </xdr:from>
    <xdr:to>
      <xdr:col>7</xdr:col>
      <xdr:colOff>66675</xdr:colOff>
      <xdr:row>76</xdr:row>
      <xdr:rowOff>45213</xdr:rowOff>
    </xdr:to>
    <xdr:sp macro="" textlink="">
      <xdr:nvSpPr>
        <xdr:cNvPr id="386" name="円/楕円 385"/>
        <xdr:cNvSpPr/>
      </xdr:nvSpPr>
      <xdr:spPr>
        <a:xfrm>
          <a:off x="47752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131589</xdr:rowOff>
    </xdr:from>
    <xdr:ext cx="762000" cy="259045"/>
    <xdr:sp macro="" textlink="">
      <xdr:nvSpPr>
        <xdr:cNvPr id="387" name="公債費該当値テキスト"/>
        <xdr:cNvSpPr txBox="1"/>
      </xdr:nvSpPr>
      <xdr:spPr>
        <a:xfrm>
          <a:off x="4914900" y="1281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83058</xdr:rowOff>
    </xdr:from>
    <xdr:to>
      <xdr:col>5</xdr:col>
      <xdr:colOff>600075</xdr:colOff>
      <xdr:row>76</xdr:row>
      <xdr:rowOff>13208</xdr:rowOff>
    </xdr:to>
    <xdr:sp macro="" textlink="">
      <xdr:nvSpPr>
        <xdr:cNvPr id="388" name="円/楕円 387"/>
        <xdr:cNvSpPr/>
      </xdr:nvSpPr>
      <xdr:spPr>
        <a:xfrm>
          <a:off x="3937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23385</xdr:rowOff>
    </xdr:from>
    <xdr:ext cx="736600" cy="259045"/>
    <xdr:sp macro="" textlink="">
      <xdr:nvSpPr>
        <xdr:cNvPr id="389" name="テキスト ボックス 388"/>
        <xdr:cNvSpPr txBox="1"/>
      </xdr:nvSpPr>
      <xdr:spPr>
        <a:xfrm>
          <a:off x="3606800" y="1271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169926</xdr:rowOff>
    </xdr:from>
    <xdr:to>
      <xdr:col>4</xdr:col>
      <xdr:colOff>396875</xdr:colOff>
      <xdr:row>76</xdr:row>
      <xdr:rowOff>100076</xdr:rowOff>
    </xdr:to>
    <xdr:sp macro="" textlink="">
      <xdr:nvSpPr>
        <xdr:cNvPr id="390" name="円/楕円 389"/>
        <xdr:cNvSpPr/>
      </xdr:nvSpPr>
      <xdr:spPr>
        <a:xfrm>
          <a:off x="3048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110253</xdr:rowOff>
    </xdr:from>
    <xdr:ext cx="762000" cy="259045"/>
    <xdr:sp macro="" textlink="">
      <xdr:nvSpPr>
        <xdr:cNvPr id="391" name="テキスト ボックス 390"/>
        <xdr:cNvSpPr txBox="1"/>
      </xdr:nvSpPr>
      <xdr:spPr>
        <a:xfrm>
          <a:off x="2717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165354</xdr:rowOff>
    </xdr:from>
    <xdr:to>
      <xdr:col>3</xdr:col>
      <xdr:colOff>193675</xdr:colOff>
      <xdr:row>76</xdr:row>
      <xdr:rowOff>95504</xdr:rowOff>
    </xdr:to>
    <xdr:sp macro="" textlink="">
      <xdr:nvSpPr>
        <xdr:cNvPr id="392" name="円/楕円 391"/>
        <xdr:cNvSpPr/>
      </xdr:nvSpPr>
      <xdr:spPr>
        <a:xfrm>
          <a:off x="2159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105681</xdr:rowOff>
    </xdr:from>
    <xdr:ext cx="762000" cy="259045"/>
    <xdr:sp macro="" textlink="">
      <xdr:nvSpPr>
        <xdr:cNvPr id="393" name="テキスト ボックス 392"/>
        <xdr:cNvSpPr txBox="1"/>
      </xdr:nvSpPr>
      <xdr:spPr>
        <a:xfrm>
          <a:off x="1828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160782</xdr:rowOff>
    </xdr:from>
    <xdr:to>
      <xdr:col>1</xdr:col>
      <xdr:colOff>676275</xdr:colOff>
      <xdr:row>76</xdr:row>
      <xdr:rowOff>90932</xdr:rowOff>
    </xdr:to>
    <xdr:sp macro="" textlink="">
      <xdr:nvSpPr>
        <xdr:cNvPr id="394" name="円/楕円 393"/>
        <xdr:cNvSpPr/>
      </xdr:nvSpPr>
      <xdr:spPr>
        <a:xfrm>
          <a:off x="1270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101109</xdr:rowOff>
    </xdr:from>
    <xdr:ext cx="762000" cy="259045"/>
    <xdr:sp macro="" textlink="">
      <xdr:nvSpPr>
        <xdr:cNvPr id="395" name="テキスト ボックス 394"/>
        <xdr:cNvSpPr txBox="1"/>
      </xdr:nvSpPr>
      <xdr:spPr>
        <a:xfrm>
          <a:off x="939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公債費以外に係る経常収支比率については、類似団体平均を大きく上回っている。</a:t>
          </a:r>
          <a:endParaRPr lang="ja-JP" altLang="ja-JP" sz="1300">
            <a:effectLst/>
          </a:endParaRPr>
        </a:p>
        <a:p>
          <a:r>
            <a:rPr kumimoji="1" lang="ja-JP" altLang="ja-JP" sz="1300">
              <a:solidFill>
                <a:schemeClr val="dk1"/>
              </a:solidFill>
              <a:effectLst/>
              <a:latin typeface="+mn-lt"/>
              <a:ea typeface="+mn-ea"/>
              <a:cs typeface="+mn-cs"/>
            </a:rPr>
            <a:t>　人件費、扶助費、補助費、繰出金の適正化などを含め、改善</a:t>
          </a:r>
          <a:r>
            <a:rPr kumimoji="1" lang="ja-JP" altLang="en-US" sz="1300">
              <a:solidFill>
                <a:schemeClr val="dk1"/>
              </a:solidFill>
              <a:effectLst/>
              <a:latin typeface="+mn-lt"/>
              <a:ea typeface="+mn-ea"/>
              <a:cs typeface="+mn-cs"/>
            </a:rPr>
            <a:t>に努める</a:t>
          </a:r>
          <a:r>
            <a:rPr kumimoji="1" lang="ja-JP" altLang="ja-JP" sz="1300">
              <a:solidFill>
                <a:schemeClr val="dk1"/>
              </a:solidFill>
              <a:effectLst/>
              <a:latin typeface="+mn-lt"/>
              <a:ea typeface="+mn-ea"/>
              <a:cs typeface="+mn-cs"/>
            </a:rPr>
            <a:t>。</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92711</xdr:rowOff>
    </xdr:from>
    <xdr:to>
      <xdr:col>24</xdr:col>
      <xdr:colOff>31750</xdr:colOff>
      <xdr:row>78</xdr:row>
      <xdr:rowOff>153670</xdr:rowOff>
    </xdr:to>
    <xdr:cxnSp macro="">
      <xdr:nvCxnSpPr>
        <xdr:cNvPr id="428" name="直線コネクタ 427"/>
        <xdr:cNvCxnSpPr/>
      </xdr:nvCxnSpPr>
      <xdr:spPr>
        <a:xfrm>
          <a:off x="15671800" y="13465811"/>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123207</xdr:rowOff>
    </xdr:from>
    <xdr:ext cx="762000" cy="259045"/>
    <xdr:sp macro="" textlink="">
      <xdr:nvSpPr>
        <xdr:cNvPr id="429"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92711</xdr:rowOff>
    </xdr:from>
    <xdr:to>
      <xdr:col>22</xdr:col>
      <xdr:colOff>565150</xdr:colOff>
      <xdr:row>78</xdr:row>
      <xdr:rowOff>157480</xdr:rowOff>
    </xdr:to>
    <xdr:cxnSp macro="">
      <xdr:nvCxnSpPr>
        <xdr:cNvPr id="431" name="直線コネクタ 430"/>
        <xdr:cNvCxnSpPr/>
      </xdr:nvCxnSpPr>
      <xdr:spPr>
        <a:xfrm flipV="1">
          <a:off x="14782800" y="1346581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168927</xdr:rowOff>
    </xdr:from>
    <xdr:ext cx="736600" cy="259045"/>
    <xdr:sp macro="" textlink="">
      <xdr:nvSpPr>
        <xdr:cNvPr id="433" name="テキスト ボックス 432"/>
        <xdr:cNvSpPr txBox="1"/>
      </xdr:nvSpPr>
      <xdr:spPr>
        <a:xfrm>
          <a:off x="15290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107950</xdr:rowOff>
    </xdr:from>
    <xdr:to>
      <xdr:col>21</xdr:col>
      <xdr:colOff>361950</xdr:colOff>
      <xdr:row>78</xdr:row>
      <xdr:rowOff>157480</xdr:rowOff>
    </xdr:to>
    <xdr:cxnSp macro="">
      <xdr:nvCxnSpPr>
        <xdr:cNvPr id="434" name="直線コネクタ 433"/>
        <xdr:cNvCxnSpPr/>
      </xdr:nvCxnSpPr>
      <xdr:spPr>
        <a:xfrm>
          <a:off x="13893800" y="134810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107950</xdr:rowOff>
    </xdr:from>
    <xdr:to>
      <xdr:col>20</xdr:col>
      <xdr:colOff>158750</xdr:colOff>
      <xdr:row>78</xdr:row>
      <xdr:rowOff>146050</xdr:rowOff>
    </xdr:to>
    <xdr:cxnSp macro="">
      <xdr:nvCxnSpPr>
        <xdr:cNvPr id="437" name="直線コネクタ 436"/>
        <xdr:cNvCxnSpPr/>
      </xdr:nvCxnSpPr>
      <xdr:spPr>
        <a:xfrm flipV="1">
          <a:off x="13004800" y="13481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102870</xdr:rowOff>
    </xdr:from>
    <xdr:to>
      <xdr:col>24</xdr:col>
      <xdr:colOff>82550</xdr:colOff>
      <xdr:row>79</xdr:row>
      <xdr:rowOff>33020</xdr:rowOff>
    </xdr:to>
    <xdr:sp macro="" textlink="">
      <xdr:nvSpPr>
        <xdr:cNvPr id="447" name="円/楕円 446"/>
        <xdr:cNvSpPr/>
      </xdr:nvSpPr>
      <xdr:spPr>
        <a:xfrm>
          <a:off x="164592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74947</xdr:rowOff>
    </xdr:from>
    <xdr:ext cx="762000" cy="259045"/>
    <xdr:sp macro="" textlink="">
      <xdr:nvSpPr>
        <xdr:cNvPr id="448" name="公債費以外該当値テキスト"/>
        <xdr:cNvSpPr txBox="1"/>
      </xdr:nvSpPr>
      <xdr:spPr>
        <a:xfrm>
          <a:off x="165989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41911</xdr:rowOff>
    </xdr:from>
    <xdr:to>
      <xdr:col>22</xdr:col>
      <xdr:colOff>615950</xdr:colOff>
      <xdr:row>78</xdr:row>
      <xdr:rowOff>143511</xdr:rowOff>
    </xdr:to>
    <xdr:sp macro="" textlink="">
      <xdr:nvSpPr>
        <xdr:cNvPr id="449" name="円/楕円 448"/>
        <xdr:cNvSpPr/>
      </xdr:nvSpPr>
      <xdr:spPr>
        <a:xfrm>
          <a:off x="15621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128288</xdr:rowOff>
    </xdr:from>
    <xdr:ext cx="736600" cy="259045"/>
    <xdr:sp macro="" textlink="">
      <xdr:nvSpPr>
        <xdr:cNvPr id="450" name="テキスト ボックス 449"/>
        <xdr:cNvSpPr txBox="1"/>
      </xdr:nvSpPr>
      <xdr:spPr>
        <a:xfrm>
          <a:off x="15290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106680</xdr:rowOff>
    </xdr:from>
    <xdr:to>
      <xdr:col>21</xdr:col>
      <xdr:colOff>412750</xdr:colOff>
      <xdr:row>79</xdr:row>
      <xdr:rowOff>36830</xdr:rowOff>
    </xdr:to>
    <xdr:sp macro="" textlink="">
      <xdr:nvSpPr>
        <xdr:cNvPr id="451" name="円/楕円 450"/>
        <xdr:cNvSpPr/>
      </xdr:nvSpPr>
      <xdr:spPr>
        <a:xfrm>
          <a:off x="14732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21607</xdr:rowOff>
    </xdr:from>
    <xdr:ext cx="762000" cy="259045"/>
    <xdr:sp macro="" textlink="">
      <xdr:nvSpPr>
        <xdr:cNvPr id="452" name="テキスト ボックス 451"/>
        <xdr:cNvSpPr txBox="1"/>
      </xdr:nvSpPr>
      <xdr:spPr>
        <a:xfrm>
          <a:off x="14401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57150</xdr:rowOff>
    </xdr:from>
    <xdr:to>
      <xdr:col>20</xdr:col>
      <xdr:colOff>209550</xdr:colOff>
      <xdr:row>78</xdr:row>
      <xdr:rowOff>158750</xdr:rowOff>
    </xdr:to>
    <xdr:sp macro="" textlink="">
      <xdr:nvSpPr>
        <xdr:cNvPr id="453" name="円/楕円 452"/>
        <xdr:cNvSpPr/>
      </xdr:nvSpPr>
      <xdr:spPr>
        <a:xfrm>
          <a:off x="13843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143527</xdr:rowOff>
    </xdr:from>
    <xdr:ext cx="762000" cy="259045"/>
    <xdr:sp macro="" textlink="">
      <xdr:nvSpPr>
        <xdr:cNvPr id="454" name="テキスト ボックス 453"/>
        <xdr:cNvSpPr txBox="1"/>
      </xdr:nvSpPr>
      <xdr:spPr>
        <a:xfrm>
          <a:off x="13512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95250</xdr:rowOff>
    </xdr:from>
    <xdr:to>
      <xdr:col>19</xdr:col>
      <xdr:colOff>6350</xdr:colOff>
      <xdr:row>79</xdr:row>
      <xdr:rowOff>25400</xdr:rowOff>
    </xdr:to>
    <xdr:sp macro="" textlink="">
      <xdr:nvSpPr>
        <xdr:cNvPr id="455" name="円/楕円 454"/>
        <xdr:cNvSpPr/>
      </xdr:nvSpPr>
      <xdr:spPr>
        <a:xfrm>
          <a:off x="12954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10177</xdr:rowOff>
    </xdr:from>
    <xdr:ext cx="762000" cy="259045"/>
    <xdr:sp macro="" textlink="">
      <xdr:nvSpPr>
        <xdr:cNvPr id="456" name="テキスト ボックス 455"/>
        <xdr:cNvSpPr txBox="1"/>
      </xdr:nvSpPr>
      <xdr:spPr>
        <a:xfrm>
          <a:off x="126238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京都府向日市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90195</xdr:rowOff>
    </xdr:from>
    <xdr:to>
      <xdr:col>4</xdr:col>
      <xdr:colOff>1117600</xdr:colOff>
      <xdr:row>16</xdr:row>
      <xdr:rowOff>111398</xdr:rowOff>
    </xdr:to>
    <xdr:cxnSp macro="">
      <xdr:nvCxnSpPr>
        <xdr:cNvPr id="50" name="直線コネクタ 49"/>
        <xdr:cNvCxnSpPr/>
      </xdr:nvCxnSpPr>
      <xdr:spPr bwMode="auto">
        <a:xfrm>
          <a:off x="5003800" y="2881020"/>
          <a:ext cx="647700" cy="21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161910</xdr:rowOff>
    </xdr:from>
    <xdr:ext cx="762000" cy="259045"/>
    <xdr:sp macro="" textlink="">
      <xdr:nvSpPr>
        <xdr:cNvPr id="51" name="人口1人当たり決算額の推移平均値テキスト130"/>
        <xdr:cNvSpPr txBox="1"/>
      </xdr:nvSpPr>
      <xdr:spPr>
        <a:xfrm>
          <a:off x="5740400" y="295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77051</xdr:rowOff>
    </xdr:from>
    <xdr:to>
      <xdr:col>4</xdr:col>
      <xdr:colOff>469900</xdr:colOff>
      <xdr:row>16</xdr:row>
      <xdr:rowOff>90195</xdr:rowOff>
    </xdr:to>
    <xdr:cxnSp macro="">
      <xdr:nvCxnSpPr>
        <xdr:cNvPr id="53" name="直線コネクタ 52"/>
        <xdr:cNvCxnSpPr/>
      </xdr:nvCxnSpPr>
      <xdr:spPr bwMode="auto">
        <a:xfrm>
          <a:off x="4305300" y="2867876"/>
          <a:ext cx="698500" cy="13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111466</xdr:rowOff>
    </xdr:from>
    <xdr:ext cx="736600" cy="259045"/>
    <xdr:sp macro="" textlink="">
      <xdr:nvSpPr>
        <xdr:cNvPr id="55" name="テキスト ボックス 54"/>
        <xdr:cNvSpPr txBox="1"/>
      </xdr:nvSpPr>
      <xdr:spPr>
        <a:xfrm>
          <a:off x="4622800" y="3073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77051</xdr:rowOff>
    </xdr:from>
    <xdr:to>
      <xdr:col>3</xdr:col>
      <xdr:colOff>904875</xdr:colOff>
      <xdr:row>16</xdr:row>
      <xdr:rowOff>133286</xdr:rowOff>
    </xdr:to>
    <xdr:cxnSp macro="">
      <xdr:nvCxnSpPr>
        <xdr:cNvPr id="56" name="直線コネクタ 55"/>
        <xdr:cNvCxnSpPr/>
      </xdr:nvCxnSpPr>
      <xdr:spPr bwMode="auto">
        <a:xfrm flipV="1">
          <a:off x="3606800" y="2867876"/>
          <a:ext cx="698500" cy="56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159053</xdr:rowOff>
    </xdr:from>
    <xdr:ext cx="762000" cy="259045"/>
    <xdr:sp macro="" textlink="">
      <xdr:nvSpPr>
        <xdr:cNvPr id="58" name="テキスト ボックス 57"/>
        <xdr:cNvSpPr txBox="1"/>
      </xdr:nvSpPr>
      <xdr:spPr>
        <a:xfrm>
          <a:off x="39243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96425</xdr:rowOff>
    </xdr:from>
    <xdr:to>
      <xdr:col>3</xdr:col>
      <xdr:colOff>206375</xdr:colOff>
      <xdr:row>16</xdr:row>
      <xdr:rowOff>133286</xdr:rowOff>
    </xdr:to>
    <xdr:cxnSp macro="">
      <xdr:nvCxnSpPr>
        <xdr:cNvPr id="59" name="直線コネクタ 58"/>
        <xdr:cNvCxnSpPr/>
      </xdr:nvCxnSpPr>
      <xdr:spPr bwMode="auto">
        <a:xfrm>
          <a:off x="2908300" y="2887250"/>
          <a:ext cx="698500" cy="36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13739</xdr:rowOff>
    </xdr:from>
    <xdr:ext cx="762000" cy="259045"/>
    <xdr:sp macro="" textlink="">
      <xdr:nvSpPr>
        <xdr:cNvPr id="61" name="テキスト ボックス 60"/>
        <xdr:cNvSpPr txBox="1"/>
      </xdr:nvSpPr>
      <xdr:spPr>
        <a:xfrm>
          <a:off x="32258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148156</xdr:rowOff>
    </xdr:from>
    <xdr:ext cx="762000" cy="259045"/>
    <xdr:sp macro="" textlink="">
      <xdr:nvSpPr>
        <xdr:cNvPr id="63" name="テキスト ボックス 62"/>
        <xdr:cNvSpPr txBox="1"/>
      </xdr:nvSpPr>
      <xdr:spPr>
        <a:xfrm>
          <a:off x="2527300" y="29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60598</xdr:rowOff>
    </xdr:from>
    <xdr:to>
      <xdr:col>5</xdr:col>
      <xdr:colOff>34925</xdr:colOff>
      <xdr:row>16</xdr:row>
      <xdr:rowOff>162198</xdr:rowOff>
    </xdr:to>
    <xdr:sp macro="" textlink="">
      <xdr:nvSpPr>
        <xdr:cNvPr id="69" name="円/楕円 68"/>
        <xdr:cNvSpPr/>
      </xdr:nvSpPr>
      <xdr:spPr bwMode="auto">
        <a:xfrm>
          <a:off x="5600700" y="2851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77125</xdr:rowOff>
    </xdr:from>
    <xdr:ext cx="762000" cy="259045"/>
    <xdr:sp macro="" textlink="">
      <xdr:nvSpPr>
        <xdr:cNvPr id="70" name="人口1人当たり決算額の推移該当値テキスト130"/>
        <xdr:cNvSpPr txBox="1"/>
      </xdr:nvSpPr>
      <xdr:spPr>
        <a:xfrm>
          <a:off x="5740400" y="269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74,319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39395</xdr:rowOff>
    </xdr:from>
    <xdr:to>
      <xdr:col>4</xdr:col>
      <xdr:colOff>520700</xdr:colOff>
      <xdr:row>16</xdr:row>
      <xdr:rowOff>140995</xdr:rowOff>
    </xdr:to>
    <xdr:sp macro="" textlink="">
      <xdr:nvSpPr>
        <xdr:cNvPr id="71" name="円/楕円 70"/>
        <xdr:cNvSpPr/>
      </xdr:nvSpPr>
      <xdr:spPr bwMode="auto">
        <a:xfrm>
          <a:off x="4953000" y="2830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151172</xdr:rowOff>
    </xdr:from>
    <xdr:ext cx="736600" cy="259045"/>
    <xdr:sp macro="" textlink="">
      <xdr:nvSpPr>
        <xdr:cNvPr id="72" name="テキスト ボックス 71"/>
        <xdr:cNvSpPr txBox="1"/>
      </xdr:nvSpPr>
      <xdr:spPr>
        <a:xfrm>
          <a:off x="4622800" y="259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75,432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26251</xdr:rowOff>
    </xdr:from>
    <xdr:to>
      <xdr:col>3</xdr:col>
      <xdr:colOff>955675</xdr:colOff>
      <xdr:row>16</xdr:row>
      <xdr:rowOff>127851</xdr:rowOff>
    </xdr:to>
    <xdr:sp macro="" textlink="">
      <xdr:nvSpPr>
        <xdr:cNvPr id="73" name="円/楕円 72"/>
        <xdr:cNvSpPr/>
      </xdr:nvSpPr>
      <xdr:spPr bwMode="auto">
        <a:xfrm>
          <a:off x="4254500" y="2817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138028</xdr:rowOff>
    </xdr:from>
    <xdr:ext cx="762000" cy="259045"/>
    <xdr:sp macro="" textlink="">
      <xdr:nvSpPr>
        <xdr:cNvPr id="74" name="テキスト ボックス 73"/>
        <xdr:cNvSpPr txBox="1"/>
      </xdr:nvSpPr>
      <xdr:spPr>
        <a:xfrm>
          <a:off x="3924300" y="258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76,122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82486</xdr:rowOff>
    </xdr:from>
    <xdr:to>
      <xdr:col>3</xdr:col>
      <xdr:colOff>257175</xdr:colOff>
      <xdr:row>17</xdr:row>
      <xdr:rowOff>12636</xdr:rowOff>
    </xdr:to>
    <xdr:sp macro="" textlink="">
      <xdr:nvSpPr>
        <xdr:cNvPr id="75" name="円/楕円 74"/>
        <xdr:cNvSpPr/>
      </xdr:nvSpPr>
      <xdr:spPr bwMode="auto">
        <a:xfrm>
          <a:off x="3556000" y="2873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22813</xdr:rowOff>
    </xdr:from>
    <xdr:ext cx="762000" cy="259045"/>
    <xdr:sp macro="" textlink="">
      <xdr:nvSpPr>
        <xdr:cNvPr id="76" name="テキスト ボックス 75"/>
        <xdr:cNvSpPr txBox="1"/>
      </xdr:nvSpPr>
      <xdr:spPr>
        <a:xfrm>
          <a:off x="3225800" y="264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73,170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45625</xdr:rowOff>
    </xdr:from>
    <xdr:to>
      <xdr:col>2</xdr:col>
      <xdr:colOff>692150</xdr:colOff>
      <xdr:row>16</xdr:row>
      <xdr:rowOff>147225</xdr:rowOff>
    </xdr:to>
    <xdr:sp macro="" textlink="">
      <xdr:nvSpPr>
        <xdr:cNvPr id="77" name="円/楕円 76"/>
        <xdr:cNvSpPr/>
      </xdr:nvSpPr>
      <xdr:spPr bwMode="auto">
        <a:xfrm>
          <a:off x="2857500" y="2836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157402</xdr:rowOff>
    </xdr:from>
    <xdr:ext cx="762000" cy="259045"/>
    <xdr:sp macro="" textlink="">
      <xdr:nvSpPr>
        <xdr:cNvPr id="78" name="テキスト ボックス 77"/>
        <xdr:cNvSpPr txBox="1"/>
      </xdr:nvSpPr>
      <xdr:spPr>
        <a:xfrm>
          <a:off x="2527300" y="260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75,105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151365</xdr:rowOff>
    </xdr:from>
    <xdr:to>
      <xdr:col>4</xdr:col>
      <xdr:colOff>1117600</xdr:colOff>
      <xdr:row>36</xdr:row>
      <xdr:rowOff>152412</xdr:rowOff>
    </xdr:to>
    <xdr:cxnSp macro="">
      <xdr:nvCxnSpPr>
        <xdr:cNvPr id="111" name="直線コネクタ 110"/>
        <xdr:cNvCxnSpPr/>
      </xdr:nvCxnSpPr>
      <xdr:spPr bwMode="auto">
        <a:xfrm>
          <a:off x="5003800" y="7104615"/>
          <a:ext cx="647700" cy="1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120845</xdr:rowOff>
    </xdr:from>
    <xdr:ext cx="762000" cy="259045"/>
    <xdr:sp macro="" textlink="">
      <xdr:nvSpPr>
        <xdr:cNvPr id="112" name="人口1人当たり決算額の推移平均値テキスト445"/>
        <xdr:cNvSpPr txBox="1"/>
      </xdr:nvSpPr>
      <xdr:spPr>
        <a:xfrm>
          <a:off x="5740400" y="673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133858</xdr:rowOff>
    </xdr:from>
    <xdr:to>
      <xdr:col>4</xdr:col>
      <xdr:colOff>469900</xdr:colOff>
      <xdr:row>36</xdr:row>
      <xdr:rowOff>151365</xdr:rowOff>
    </xdr:to>
    <xdr:cxnSp macro="">
      <xdr:nvCxnSpPr>
        <xdr:cNvPr id="114" name="直線コネクタ 113"/>
        <xdr:cNvCxnSpPr/>
      </xdr:nvCxnSpPr>
      <xdr:spPr bwMode="auto">
        <a:xfrm>
          <a:off x="4305300" y="7087108"/>
          <a:ext cx="698500" cy="17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52208</xdr:rowOff>
    </xdr:from>
    <xdr:ext cx="736600" cy="259045"/>
    <xdr:sp macro="" textlink="">
      <xdr:nvSpPr>
        <xdr:cNvPr id="116" name="テキスト ボックス 115"/>
        <xdr:cNvSpPr txBox="1"/>
      </xdr:nvSpPr>
      <xdr:spPr>
        <a:xfrm>
          <a:off x="4622800" y="6662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133858</xdr:rowOff>
    </xdr:from>
    <xdr:to>
      <xdr:col>3</xdr:col>
      <xdr:colOff>904875</xdr:colOff>
      <xdr:row>36</xdr:row>
      <xdr:rowOff>134353</xdr:rowOff>
    </xdr:to>
    <xdr:cxnSp macro="">
      <xdr:nvCxnSpPr>
        <xdr:cNvPr id="117" name="直線コネクタ 116"/>
        <xdr:cNvCxnSpPr/>
      </xdr:nvCxnSpPr>
      <xdr:spPr bwMode="auto">
        <a:xfrm flipV="1">
          <a:off x="3606800" y="7087108"/>
          <a:ext cx="698500" cy="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322908</xdr:rowOff>
    </xdr:from>
    <xdr:ext cx="762000" cy="259045"/>
    <xdr:sp macro="" textlink="">
      <xdr:nvSpPr>
        <xdr:cNvPr id="119" name="テキスト ボックス 118"/>
        <xdr:cNvSpPr txBox="1"/>
      </xdr:nvSpPr>
      <xdr:spPr>
        <a:xfrm>
          <a:off x="3924300" y="659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118713</xdr:rowOff>
    </xdr:from>
    <xdr:to>
      <xdr:col>3</xdr:col>
      <xdr:colOff>206375</xdr:colOff>
      <xdr:row>36</xdr:row>
      <xdr:rowOff>134353</xdr:rowOff>
    </xdr:to>
    <xdr:cxnSp macro="">
      <xdr:nvCxnSpPr>
        <xdr:cNvPr id="120" name="直線コネクタ 119"/>
        <xdr:cNvCxnSpPr/>
      </xdr:nvCxnSpPr>
      <xdr:spPr bwMode="auto">
        <a:xfrm>
          <a:off x="2908300" y="7071963"/>
          <a:ext cx="698500" cy="15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285189</xdr:rowOff>
    </xdr:from>
    <xdr:ext cx="762000" cy="259045"/>
    <xdr:sp macro="" textlink="">
      <xdr:nvSpPr>
        <xdr:cNvPr id="122" name="テキスト ボックス 121"/>
        <xdr:cNvSpPr txBox="1"/>
      </xdr:nvSpPr>
      <xdr:spPr>
        <a:xfrm>
          <a:off x="3225800" y="65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256271</xdr:rowOff>
    </xdr:from>
    <xdr:ext cx="762000" cy="259045"/>
    <xdr:sp macro="" textlink="">
      <xdr:nvSpPr>
        <xdr:cNvPr id="124" name="テキスト ボックス 123"/>
        <xdr:cNvSpPr txBox="1"/>
      </xdr:nvSpPr>
      <xdr:spPr>
        <a:xfrm>
          <a:off x="2527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101612</xdr:rowOff>
    </xdr:from>
    <xdr:to>
      <xdr:col>5</xdr:col>
      <xdr:colOff>34925</xdr:colOff>
      <xdr:row>37</xdr:row>
      <xdr:rowOff>31762</xdr:rowOff>
    </xdr:to>
    <xdr:sp macro="" textlink="">
      <xdr:nvSpPr>
        <xdr:cNvPr id="130" name="円/楕円 129"/>
        <xdr:cNvSpPr/>
      </xdr:nvSpPr>
      <xdr:spPr bwMode="auto">
        <a:xfrm>
          <a:off x="5600700" y="7054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73689</xdr:rowOff>
    </xdr:from>
    <xdr:ext cx="762000" cy="259045"/>
    <xdr:sp macro="" textlink="">
      <xdr:nvSpPr>
        <xdr:cNvPr id="131" name="人口1人当たり決算額の推移該当値テキスト445"/>
        <xdr:cNvSpPr txBox="1"/>
      </xdr:nvSpPr>
      <xdr:spPr>
        <a:xfrm>
          <a:off x="5740400" y="70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3,666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100565</xdr:rowOff>
    </xdr:from>
    <xdr:to>
      <xdr:col>4</xdr:col>
      <xdr:colOff>520700</xdr:colOff>
      <xdr:row>37</xdr:row>
      <xdr:rowOff>30715</xdr:rowOff>
    </xdr:to>
    <xdr:sp macro="" textlink="">
      <xdr:nvSpPr>
        <xdr:cNvPr id="132" name="円/楕円 131"/>
        <xdr:cNvSpPr/>
      </xdr:nvSpPr>
      <xdr:spPr bwMode="auto">
        <a:xfrm>
          <a:off x="4953000" y="7053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15492</xdr:rowOff>
    </xdr:from>
    <xdr:ext cx="736600" cy="259045"/>
    <xdr:sp macro="" textlink="">
      <xdr:nvSpPr>
        <xdr:cNvPr id="133" name="テキスト ボックス 132"/>
        <xdr:cNvSpPr txBox="1"/>
      </xdr:nvSpPr>
      <xdr:spPr>
        <a:xfrm>
          <a:off x="4622800" y="7140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3,721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83058</xdr:rowOff>
    </xdr:from>
    <xdr:to>
      <xdr:col>3</xdr:col>
      <xdr:colOff>955675</xdr:colOff>
      <xdr:row>37</xdr:row>
      <xdr:rowOff>13208</xdr:rowOff>
    </xdr:to>
    <xdr:sp macro="" textlink="">
      <xdr:nvSpPr>
        <xdr:cNvPr id="134" name="円/楕円 133"/>
        <xdr:cNvSpPr/>
      </xdr:nvSpPr>
      <xdr:spPr bwMode="auto">
        <a:xfrm>
          <a:off x="4254500" y="7036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169435</xdr:rowOff>
    </xdr:from>
    <xdr:ext cx="762000" cy="259045"/>
    <xdr:sp macro="" textlink="">
      <xdr:nvSpPr>
        <xdr:cNvPr id="135" name="テキスト ボックス 134"/>
        <xdr:cNvSpPr txBox="1"/>
      </xdr:nvSpPr>
      <xdr:spPr>
        <a:xfrm>
          <a:off x="3924300" y="712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4,640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83553</xdr:rowOff>
    </xdr:from>
    <xdr:to>
      <xdr:col>3</xdr:col>
      <xdr:colOff>257175</xdr:colOff>
      <xdr:row>37</xdr:row>
      <xdr:rowOff>13703</xdr:rowOff>
    </xdr:to>
    <xdr:sp macro="" textlink="">
      <xdr:nvSpPr>
        <xdr:cNvPr id="136" name="円/楕円 135"/>
        <xdr:cNvSpPr/>
      </xdr:nvSpPr>
      <xdr:spPr bwMode="auto">
        <a:xfrm>
          <a:off x="3556000" y="7036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169930</xdr:rowOff>
    </xdr:from>
    <xdr:ext cx="762000" cy="259045"/>
    <xdr:sp macro="" textlink="">
      <xdr:nvSpPr>
        <xdr:cNvPr id="137" name="テキスト ボックス 136"/>
        <xdr:cNvSpPr txBox="1"/>
      </xdr:nvSpPr>
      <xdr:spPr>
        <a:xfrm>
          <a:off x="3225800" y="7123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4,614</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67913</xdr:rowOff>
    </xdr:from>
    <xdr:to>
      <xdr:col>2</xdr:col>
      <xdr:colOff>692150</xdr:colOff>
      <xdr:row>36</xdr:row>
      <xdr:rowOff>169513</xdr:rowOff>
    </xdr:to>
    <xdr:sp macro="" textlink="">
      <xdr:nvSpPr>
        <xdr:cNvPr id="138" name="円/楕円 137"/>
        <xdr:cNvSpPr/>
      </xdr:nvSpPr>
      <xdr:spPr bwMode="auto">
        <a:xfrm>
          <a:off x="2857500" y="7021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154290</xdr:rowOff>
    </xdr:from>
    <xdr:ext cx="762000" cy="259045"/>
    <xdr:sp macro="" textlink="">
      <xdr:nvSpPr>
        <xdr:cNvPr id="139" name="テキスト ボックス 138"/>
        <xdr:cNvSpPr txBox="1"/>
      </xdr:nvSpPr>
      <xdr:spPr>
        <a:xfrm>
          <a:off x="2527300" y="7107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5,435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京都府向日市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55,731
55,287
7.72
18,996,160
18,199,496
732,741
10,987,420
14,964,884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171018</xdr:rowOff>
    </xdr:from>
    <xdr:to>
      <xdr:col>6</xdr:col>
      <xdr:colOff>511175</xdr:colOff>
      <xdr:row>36</xdr:row>
      <xdr:rowOff>17879</xdr:rowOff>
    </xdr:to>
    <xdr:cxnSp macro="">
      <xdr:nvCxnSpPr>
        <xdr:cNvPr id="59" name="直線コネクタ 58"/>
        <xdr:cNvCxnSpPr/>
      </xdr:nvCxnSpPr>
      <xdr:spPr>
        <a:xfrm>
          <a:off x="3797300" y="6171768"/>
          <a:ext cx="838200" cy="1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5308</xdr:rowOff>
    </xdr:from>
    <xdr:ext cx="534377" cy="259045"/>
    <xdr:sp macro="" textlink="">
      <xdr:nvSpPr>
        <xdr:cNvPr id="60" name="人件費平均値テキスト"/>
        <xdr:cNvSpPr txBox="1"/>
      </xdr:nvSpPr>
      <xdr:spPr>
        <a:xfrm>
          <a:off x="4686300" y="617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162537</xdr:rowOff>
    </xdr:from>
    <xdr:to>
      <xdr:col>5</xdr:col>
      <xdr:colOff>358775</xdr:colOff>
      <xdr:row>35</xdr:row>
      <xdr:rowOff>171018</xdr:rowOff>
    </xdr:to>
    <xdr:cxnSp macro="">
      <xdr:nvCxnSpPr>
        <xdr:cNvPr id="62" name="直線コネクタ 61"/>
        <xdr:cNvCxnSpPr/>
      </xdr:nvCxnSpPr>
      <xdr:spPr>
        <a:xfrm>
          <a:off x="2908300" y="6163287"/>
          <a:ext cx="889000" cy="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110487</xdr:rowOff>
    </xdr:from>
    <xdr:ext cx="534377" cy="259045"/>
    <xdr:sp macro="" textlink="">
      <xdr:nvSpPr>
        <xdr:cNvPr id="64" name="テキスト ボックス 63"/>
        <xdr:cNvSpPr txBox="1"/>
      </xdr:nvSpPr>
      <xdr:spPr>
        <a:xfrm>
          <a:off x="3530111" y="628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162537</xdr:rowOff>
    </xdr:from>
    <xdr:to>
      <xdr:col>4</xdr:col>
      <xdr:colOff>155575</xdr:colOff>
      <xdr:row>36</xdr:row>
      <xdr:rowOff>52786</xdr:rowOff>
    </xdr:to>
    <xdr:cxnSp macro="">
      <xdr:nvCxnSpPr>
        <xdr:cNvPr id="65" name="直線コネクタ 64"/>
        <xdr:cNvCxnSpPr/>
      </xdr:nvCxnSpPr>
      <xdr:spPr>
        <a:xfrm flipV="1">
          <a:off x="2019300" y="6163287"/>
          <a:ext cx="889000" cy="6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4186</xdr:rowOff>
    </xdr:from>
    <xdr:to>
      <xdr:col>2</xdr:col>
      <xdr:colOff>638175</xdr:colOff>
      <xdr:row>36</xdr:row>
      <xdr:rowOff>52786</xdr:rowOff>
    </xdr:to>
    <xdr:cxnSp macro="">
      <xdr:nvCxnSpPr>
        <xdr:cNvPr id="68" name="直線コネクタ 67"/>
        <xdr:cNvCxnSpPr/>
      </xdr:nvCxnSpPr>
      <xdr:spPr>
        <a:xfrm>
          <a:off x="1130300" y="6176386"/>
          <a:ext cx="889000" cy="4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138529</xdr:rowOff>
    </xdr:from>
    <xdr:to>
      <xdr:col>6</xdr:col>
      <xdr:colOff>561975</xdr:colOff>
      <xdr:row>36</xdr:row>
      <xdr:rowOff>68679</xdr:rowOff>
    </xdr:to>
    <xdr:sp macro="" textlink="">
      <xdr:nvSpPr>
        <xdr:cNvPr id="78" name="円/楕円 77"/>
        <xdr:cNvSpPr/>
      </xdr:nvSpPr>
      <xdr:spPr>
        <a:xfrm>
          <a:off x="4584700" y="613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161406</xdr:rowOff>
    </xdr:from>
    <xdr:ext cx="534377" cy="259045"/>
    <xdr:sp macro="" textlink="">
      <xdr:nvSpPr>
        <xdr:cNvPr id="79" name="人件費該当値テキスト"/>
        <xdr:cNvSpPr txBox="1"/>
      </xdr:nvSpPr>
      <xdr:spPr>
        <a:xfrm>
          <a:off x="4686300" y="599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60,329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120218</xdr:rowOff>
    </xdr:from>
    <xdr:to>
      <xdr:col>5</xdr:col>
      <xdr:colOff>409575</xdr:colOff>
      <xdr:row>36</xdr:row>
      <xdr:rowOff>50368</xdr:rowOff>
    </xdr:to>
    <xdr:sp macro="" textlink="">
      <xdr:nvSpPr>
        <xdr:cNvPr id="80" name="円/楕円 79"/>
        <xdr:cNvSpPr/>
      </xdr:nvSpPr>
      <xdr:spPr>
        <a:xfrm>
          <a:off x="3746500" y="61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66895</xdr:rowOff>
    </xdr:from>
    <xdr:ext cx="534377" cy="259045"/>
    <xdr:sp macro="" textlink="">
      <xdr:nvSpPr>
        <xdr:cNvPr id="81" name="テキスト ボックス 80"/>
        <xdr:cNvSpPr txBox="1"/>
      </xdr:nvSpPr>
      <xdr:spPr>
        <a:xfrm>
          <a:off x="3530111" y="589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61,130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111737</xdr:rowOff>
    </xdr:from>
    <xdr:to>
      <xdr:col>4</xdr:col>
      <xdr:colOff>206375</xdr:colOff>
      <xdr:row>36</xdr:row>
      <xdr:rowOff>41887</xdr:rowOff>
    </xdr:to>
    <xdr:sp macro="" textlink="">
      <xdr:nvSpPr>
        <xdr:cNvPr id="82" name="円/楕円 81"/>
        <xdr:cNvSpPr/>
      </xdr:nvSpPr>
      <xdr:spPr>
        <a:xfrm>
          <a:off x="2857500" y="611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33014</xdr:rowOff>
    </xdr:from>
    <xdr:ext cx="534377" cy="259045"/>
    <xdr:sp macro="" textlink="">
      <xdr:nvSpPr>
        <xdr:cNvPr id="83" name="テキスト ボックス 82"/>
        <xdr:cNvSpPr txBox="1"/>
      </xdr:nvSpPr>
      <xdr:spPr>
        <a:xfrm>
          <a:off x="2641111" y="620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61,501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1986</xdr:rowOff>
    </xdr:from>
    <xdr:to>
      <xdr:col>3</xdr:col>
      <xdr:colOff>3175</xdr:colOff>
      <xdr:row>36</xdr:row>
      <xdr:rowOff>103586</xdr:rowOff>
    </xdr:to>
    <xdr:sp macro="" textlink="">
      <xdr:nvSpPr>
        <xdr:cNvPr id="84" name="円/楕円 83"/>
        <xdr:cNvSpPr/>
      </xdr:nvSpPr>
      <xdr:spPr>
        <a:xfrm>
          <a:off x="1968500" y="617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94713</xdr:rowOff>
    </xdr:from>
    <xdr:ext cx="534377" cy="259045"/>
    <xdr:sp macro="" textlink="">
      <xdr:nvSpPr>
        <xdr:cNvPr id="85" name="テキスト ボックス 84"/>
        <xdr:cNvSpPr txBox="1"/>
      </xdr:nvSpPr>
      <xdr:spPr>
        <a:xfrm>
          <a:off x="1752111" y="626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58,802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124836</xdr:rowOff>
    </xdr:from>
    <xdr:to>
      <xdr:col>1</xdr:col>
      <xdr:colOff>485775</xdr:colOff>
      <xdr:row>36</xdr:row>
      <xdr:rowOff>54986</xdr:rowOff>
    </xdr:to>
    <xdr:sp macro="" textlink="">
      <xdr:nvSpPr>
        <xdr:cNvPr id="86" name="円/楕円 85"/>
        <xdr:cNvSpPr/>
      </xdr:nvSpPr>
      <xdr:spPr>
        <a:xfrm>
          <a:off x="1079500" y="61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46113</xdr:rowOff>
    </xdr:from>
    <xdr:ext cx="534377" cy="259045"/>
    <xdr:sp macro="" textlink="">
      <xdr:nvSpPr>
        <xdr:cNvPr id="87" name="テキスト ボックス 86"/>
        <xdr:cNvSpPr txBox="1"/>
      </xdr:nvSpPr>
      <xdr:spPr>
        <a:xfrm>
          <a:off x="863111" y="621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60,928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141398</xdr:rowOff>
    </xdr:from>
    <xdr:to>
      <xdr:col>6</xdr:col>
      <xdr:colOff>511175</xdr:colOff>
      <xdr:row>57</xdr:row>
      <xdr:rowOff>170104</xdr:rowOff>
    </xdr:to>
    <xdr:cxnSp macro="">
      <xdr:nvCxnSpPr>
        <xdr:cNvPr id="119" name="直線コネクタ 118"/>
        <xdr:cNvCxnSpPr/>
      </xdr:nvCxnSpPr>
      <xdr:spPr>
        <a:xfrm>
          <a:off x="3797300" y="9914048"/>
          <a:ext cx="838200" cy="2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94534</xdr:rowOff>
    </xdr:from>
    <xdr:ext cx="534377" cy="259045"/>
    <xdr:sp macro="" textlink="">
      <xdr:nvSpPr>
        <xdr:cNvPr id="120" name="物件費平均値テキスト"/>
        <xdr:cNvSpPr txBox="1"/>
      </xdr:nvSpPr>
      <xdr:spPr>
        <a:xfrm>
          <a:off x="4686300" y="9352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141398</xdr:rowOff>
    </xdr:from>
    <xdr:to>
      <xdr:col>5</xdr:col>
      <xdr:colOff>358775</xdr:colOff>
      <xdr:row>57</xdr:row>
      <xdr:rowOff>170397</xdr:rowOff>
    </xdr:to>
    <xdr:cxnSp macro="">
      <xdr:nvCxnSpPr>
        <xdr:cNvPr id="122" name="直線コネクタ 121"/>
        <xdr:cNvCxnSpPr/>
      </xdr:nvCxnSpPr>
      <xdr:spPr>
        <a:xfrm flipV="1">
          <a:off x="2908300" y="9914048"/>
          <a:ext cx="889000" cy="2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119924</xdr:rowOff>
    </xdr:from>
    <xdr:to>
      <xdr:col>5</xdr:col>
      <xdr:colOff>409575</xdr:colOff>
      <xdr:row>56</xdr:row>
      <xdr:rowOff>50074</xdr:rowOff>
    </xdr:to>
    <xdr:sp macro="" textlink="">
      <xdr:nvSpPr>
        <xdr:cNvPr id="123" name="フローチャート : 判断 122"/>
        <xdr:cNvSpPr/>
      </xdr:nvSpPr>
      <xdr:spPr>
        <a:xfrm>
          <a:off x="3746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66601</xdr:rowOff>
    </xdr:from>
    <xdr:ext cx="534377" cy="259045"/>
    <xdr:sp macro="" textlink="">
      <xdr:nvSpPr>
        <xdr:cNvPr id="124" name="テキスト ボックス 123"/>
        <xdr:cNvSpPr txBox="1"/>
      </xdr:nvSpPr>
      <xdr:spPr>
        <a:xfrm>
          <a:off x="3530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170397</xdr:rowOff>
    </xdr:from>
    <xdr:to>
      <xdr:col>4</xdr:col>
      <xdr:colOff>155575</xdr:colOff>
      <xdr:row>58</xdr:row>
      <xdr:rowOff>24420</xdr:rowOff>
    </xdr:to>
    <xdr:cxnSp macro="">
      <xdr:nvCxnSpPr>
        <xdr:cNvPr id="125" name="直線コネクタ 124"/>
        <xdr:cNvCxnSpPr/>
      </xdr:nvCxnSpPr>
      <xdr:spPr>
        <a:xfrm flipV="1">
          <a:off x="2019300" y="9943047"/>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142921</xdr:rowOff>
    </xdr:from>
    <xdr:ext cx="534377" cy="259045"/>
    <xdr:sp macro="" textlink="">
      <xdr:nvSpPr>
        <xdr:cNvPr id="127" name="テキスト ボックス 126"/>
        <xdr:cNvSpPr txBox="1"/>
      </xdr:nvSpPr>
      <xdr:spPr>
        <a:xfrm>
          <a:off x="2641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24420</xdr:rowOff>
    </xdr:from>
    <xdr:to>
      <xdr:col>2</xdr:col>
      <xdr:colOff>638175</xdr:colOff>
      <xdr:row>58</xdr:row>
      <xdr:rowOff>28176</xdr:rowOff>
    </xdr:to>
    <xdr:cxnSp macro="">
      <xdr:nvCxnSpPr>
        <xdr:cNvPr id="128" name="直線コネクタ 127"/>
        <xdr:cNvCxnSpPr/>
      </xdr:nvCxnSpPr>
      <xdr:spPr>
        <a:xfrm flipV="1">
          <a:off x="1130300" y="9968520"/>
          <a:ext cx="8890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127605</xdr:rowOff>
    </xdr:from>
    <xdr:ext cx="534377" cy="259045"/>
    <xdr:sp macro="" textlink="">
      <xdr:nvSpPr>
        <xdr:cNvPr id="130" name="テキスト ボックス 129"/>
        <xdr:cNvSpPr txBox="1"/>
      </xdr:nvSpPr>
      <xdr:spPr>
        <a:xfrm>
          <a:off x="1752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66895</xdr:rowOff>
    </xdr:from>
    <xdr:ext cx="534377" cy="259045"/>
    <xdr:sp macro="" textlink="">
      <xdr:nvSpPr>
        <xdr:cNvPr id="132" name="テキスト ボックス 131"/>
        <xdr:cNvSpPr txBox="1"/>
      </xdr:nvSpPr>
      <xdr:spPr>
        <a:xfrm>
          <a:off x="863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119304</xdr:rowOff>
    </xdr:from>
    <xdr:to>
      <xdr:col>6</xdr:col>
      <xdr:colOff>561975</xdr:colOff>
      <xdr:row>58</xdr:row>
      <xdr:rowOff>49454</xdr:rowOff>
    </xdr:to>
    <xdr:sp macro="" textlink="">
      <xdr:nvSpPr>
        <xdr:cNvPr id="138" name="円/楕円 137"/>
        <xdr:cNvSpPr/>
      </xdr:nvSpPr>
      <xdr:spPr>
        <a:xfrm>
          <a:off x="4584700" y="989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97731</xdr:rowOff>
    </xdr:from>
    <xdr:ext cx="534377" cy="259045"/>
    <xdr:sp macro="" textlink="">
      <xdr:nvSpPr>
        <xdr:cNvPr id="139" name="物件費該当値テキスト"/>
        <xdr:cNvSpPr txBox="1"/>
      </xdr:nvSpPr>
      <xdr:spPr>
        <a:xfrm>
          <a:off x="4686300" y="98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38,319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90598</xdr:rowOff>
    </xdr:from>
    <xdr:to>
      <xdr:col>5</xdr:col>
      <xdr:colOff>409575</xdr:colOff>
      <xdr:row>58</xdr:row>
      <xdr:rowOff>20748</xdr:rowOff>
    </xdr:to>
    <xdr:sp macro="" textlink="">
      <xdr:nvSpPr>
        <xdr:cNvPr id="140" name="円/楕円 139"/>
        <xdr:cNvSpPr/>
      </xdr:nvSpPr>
      <xdr:spPr>
        <a:xfrm>
          <a:off x="3746500" y="986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11875</xdr:rowOff>
    </xdr:from>
    <xdr:ext cx="534377" cy="259045"/>
    <xdr:sp macro="" textlink="">
      <xdr:nvSpPr>
        <xdr:cNvPr id="141" name="テキスト ボックス 140"/>
        <xdr:cNvSpPr txBox="1"/>
      </xdr:nvSpPr>
      <xdr:spPr>
        <a:xfrm>
          <a:off x="3530111" y="995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39,198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119597</xdr:rowOff>
    </xdr:from>
    <xdr:to>
      <xdr:col>4</xdr:col>
      <xdr:colOff>206375</xdr:colOff>
      <xdr:row>58</xdr:row>
      <xdr:rowOff>49747</xdr:rowOff>
    </xdr:to>
    <xdr:sp macro="" textlink="">
      <xdr:nvSpPr>
        <xdr:cNvPr id="142" name="円/楕円 141"/>
        <xdr:cNvSpPr/>
      </xdr:nvSpPr>
      <xdr:spPr>
        <a:xfrm>
          <a:off x="2857500" y="989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40874</xdr:rowOff>
    </xdr:from>
    <xdr:ext cx="534377" cy="259045"/>
    <xdr:sp macro="" textlink="">
      <xdr:nvSpPr>
        <xdr:cNvPr id="143" name="テキスト ボックス 142"/>
        <xdr:cNvSpPr txBox="1"/>
      </xdr:nvSpPr>
      <xdr:spPr>
        <a:xfrm>
          <a:off x="2641111" y="998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38,310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145070</xdr:rowOff>
    </xdr:from>
    <xdr:to>
      <xdr:col>3</xdr:col>
      <xdr:colOff>3175</xdr:colOff>
      <xdr:row>58</xdr:row>
      <xdr:rowOff>75220</xdr:rowOff>
    </xdr:to>
    <xdr:sp macro="" textlink="">
      <xdr:nvSpPr>
        <xdr:cNvPr id="144" name="円/楕円 143"/>
        <xdr:cNvSpPr/>
      </xdr:nvSpPr>
      <xdr:spPr>
        <a:xfrm>
          <a:off x="1968500" y="991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66347</xdr:rowOff>
    </xdr:from>
    <xdr:ext cx="534377" cy="259045"/>
    <xdr:sp macro="" textlink="">
      <xdr:nvSpPr>
        <xdr:cNvPr id="145" name="テキスト ボックス 144"/>
        <xdr:cNvSpPr txBox="1"/>
      </xdr:nvSpPr>
      <xdr:spPr>
        <a:xfrm>
          <a:off x="1752111" y="1001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37,530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148826</xdr:rowOff>
    </xdr:from>
    <xdr:to>
      <xdr:col>1</xdr:col>
      <xdr:colOff>485775</xdr:colOff>
      <xdr:row>58</xdr:row>
      <xdr:rowOff>78976</xdr:rowOff>
    </xdr:to>
    <xdr:sp macro="" textlink="">
      <xdr:nvSpPr>
        <xdr:cNvPr id="146" name="円/楕円 145"/>
        <xdr:cNvSpPr/>
      </xdr:nvSpPr>
      <xdr:spPr>
        <a:xfrm>
          <a:off x="1079500" y="99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70103</xdr:rowOff>
    </xdr:from>
    <xdr:ext cx="534377" cy="259045"/>
    <xdr:sp macro="" textlink="">
      <xdr:nvSpPr>
        <xdr:cNvPr id="147" name="テキスト ボックス 146"/>
        <xdr:cNvSpPr txBox="1"/>
      </xdr:nvSpPr>
      <xdr:spPr>
        <a:xfrm>
          <a:off x="863111" y="1001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37,415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88094</xdr:rowOff>
    </xdr:from>
    <xdr:to>
      <xdr:col>6</xdr:col>
      <xdr:colOff>511175</xdr:colOff>
      <xdr:row>77</xdr:row>
      <xdr:rowOff>123070</xdr:rowOff>
    </xdr:to>
    <xdr:cxnSp macro="">
      <xdr:nvCxnSpPr>
        <xdr:cNvPr id="172" name="直線コネクタ 171"/>
        <xdr:cNvCxnSpPr/>
      </xdr:nvCxnSpPr>
      <xdr:spPr>
        <a:xfrm flipV="1">
          <a:off x="3797300" y="13289744"/>
          <a:ext cx="8382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137895</xdr:rowOff>
    </xdr:from>
    <xdr:ext cx="469744" cy="259045"/>
    <xdr:sp macro="" textlink="">
      <xdr:nvSpPr>
        <xdr:cNvPr id="173" name="維持補修費平均値テキスト"/>
        <xdr:cNvSpPr txBox="1"/>
      </xdr:nvSpPr>
      <xdr:spPr>
        <a:xfrm>
          <a:off x="4686300" y="12996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123070</xdr:rowOff>
    </xdr:from>
    <xdr:to>
      <xdr:col>5</xdr:col>
      <xdr:colOff>358775</xdr:colOff>
      <xdr:row>77</xdr:row>
      <xdr:rowOff>149701</xdr:rowOff>
    </xdr:to>
    <xdr:cxnSp macro="">
      <xdr:nvCxnSpPr>
        <xdr:cNvPr id="175" name="直線コネクタ 174"/>
        <xdr:cNvCxnSpPr/>
      </xdr:nvCxnSpPr>
      <xdr:spPr>
        <a:xfrm flipV="1">
          <a:off x="2908300" y="13324720"/>
          <a:ext cx="889000" cy="2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6" name="フローチャート : 判断 175"/>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71524</xdr:rowOff>
    </xdr:from>
    <xdr:ext cx="469744" cy="259045"/>
    <xdr:sp macro="" textlink="">
      <xdr:nvSpPr>
        <xdr:cNvPr id="177" name="テキスト ボックス 176"/>
        <xdr:cNvSpPr txBox="1"/>
      </xdr:nvSpPr>
      <xdr:spPr>
        <a:xfrm>
          <a:off x="3562427" y="12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135243</xdr:rowOff>
    </xdr:from>
    <xdr:to>
      <xdr:col>4</xdr:col>
      <xdr:colOff>155575</xdr:colOff>
      <xdr:row>77</xdr:row>
      <xdr:rowOff>149701</xdr:rowOff>
    </xdr:to>
    <xdr:cxnSp macro="">
      <xdr:nvCxnSpPr>
        <xdr:cNvPr id="178" name="直線コネクタ 177"/>
        <xdr:cNvCxnSpPr/>
      </xdr:nvCxnSpPr>
      <xdr:spPr>
        <a:xfrm>
          <a:off x="2019300" y="13336893"/>
          <a:ext cx="889000" cy="1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3687</xdr:rowOff>
    </xdr:from>
    <xdr:ext cx="469744" cy="259045"/>
    <xdr:sp macro="" textlink="">
      <xdr:nvSpPr>
        <xdr:cNvPr id="180" name="テキスト ボックス 179"/>
        <xdr:cNvSpPr txBox="1"/>
      </xdr:nvSpPr>
      <xdr:spPr>
        <a:xfrm>
          <a:off x="2673427"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114212</xdr:rowOff>
    </xdr:from>
    <xdr:to>
      <xdr:col>2</xdr:col>
      <xdr:colOff>638175</xdr:colOff>
      <xdr:row>77</xdr:row>
      <xdr:rowOff>135243</xdr:rowOff>
    </xdr:to>
    <xdr:cxnSp macro="">
      <xdr:nvCxnSpPr>
        <xdr:cNvPr id="181" name="直線コネクタ 180"/>
        <xdr:cNvCxnSpPr/>
      </xdr:nvCxnSpPr>
      <xdr:spPr>
        <a:xfrm>
          <a:off x="1130300" y="13315862"/>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14603</xdr:rowOff>
    </xdr:from>
    <xdr:ext cx="469744" cy="259045"/>
    <xdr:sp macro="" textlink="">
      <xdr:nvSpPr>
        <xdr:cNvPr id="183" name="テキスト ボックス 182"/>
        <xdr:cNvSpPr txBox="1"/>
      </xdr:nvSpPr>
      <xdr:spPr>
        <a:xfrm>
          <a:off x="1784427"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9459</xdr:rowOff>
    </xdr:from>
    <xdr:ext cx="469744" cy="259045"/>
    <xdr:sp macro="" textlink="">
      <xdr:nvSpPr>
        <xdr:cNvPr id="185" name="テキスト ボックス 184"/>
        <xdr:cNvSpPr txBox="1"/>
      </xdr:nvSpPr>
      <xdr:spPr>
        <a:xfrm>
          <a:off x="895427" y="1286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37294</xdr:rowOff>
    </xdr:from>
    <xdr:to>
      <xdr:col>6</xdr:col>
      <xdr:colOff>561975</xdr:colOff>
      <xdr:row>77</xdr:row>
      <xdr:rowOff>138894</xdr:rowOff>
    </xdr:to>
    <xdr:sp macro="" textlink="">
      <xdr:nvSpPr>
        <xdr:cNvPr id="191" name="円/楕円 190"/>
        <xdr:cNvSpPr/>
      </xdr:nvSpPr>
      <xdr:spPr>
        <a:xfrm>
          <a:off x="4584700" y="1323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123671</xdr:rowOff>
    </xdr:from>
    <xdr:ext cx="469744" cy="259045"/>
    <xdr:sp macro="" textlink="">
      <xdr:nvSpPr>
        <xdr:cNvPr id="192" name="維持補修費該当値テキスト"/>
        <xdr:cNvSpPr txBox="1"/>
      </xdr:nvSpPr>
      <xdr:spPr>
        <a:xfrm>
          <a:off x="4686300" y="1315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72270</xdr:rowOff>
    </xdr:from>
    <xdr:to>
      <xdr:col>5</xdr:col>
      <xdr:colOff>409575</xdr:colOff>
      <xdr:row>78</xdr:row>
      <xdr:rowOff>2420</xdr:rowOff>
    </xdr:to>
    <xdr:sp macro="" textlink="">
      <xdr:nvSpPr>
        <xdr:cNvPr id="193" name="円/楕円 192"/>
        <xdr:cNvSpPr/>
      </xdr:nvSpPr>
      <xdr:spPr>
        <a:xfrm>
          <a:off x="3746500" y="1327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164997</xdr:rowOff>
    </xdr:from>
    <xdr:ext cx="469744" cy="259045"/>
    <xdr:sp macro="" textlink="">
      <xdr:nvSpPr>
        <xdr:cNvPr id="194" name="テキスト ボックス 193"/>
        <xdr:cNvSpPr txBox="1"/>
      </xdr:nvSpPr>
      <xdr:spPr>
        <a:xfrm>
          <a:off x="3562427" y="1336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98901</xdr:rowOff>
    </xdr:from>
    <xdr:to>
      <xdr:col>4</xdr:col>
      <xdr:colOff>206375</xdr:colOff>
      <xdr:row>78</xdr:row>
      <xdr:rowOff>29051</xdr:rowOff>
    </xdr:to>
    <xdr:sp macro="" textlink="">
      <xdr:nvSpPr>
        <xdr:cNvPr id="195" name="円/楕円 194"/>
        <xdr:cNvSpPr/>
      </xdr:nvSpPr>
      <xdr:spPr>
        <a:xfrm>
          <a:off x="2857500" y="1330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78</xdr:row>
      <xdr:rowOff>20178</xdr:rowOff>
    </xdr:from>
    <xdr:ext cx="378565" cy="259045"/>
    <xdr:sp macro="" textlink="">
      <xdr:nvSpPr>
        <xdr:cNvPr id="196" name="テキスト ボックス 195"/>
        <xdr:cNvSpPr txBox="1"/>
      </xdr:nvSpPr>
      <xdr:spPr>
        <a:xfrm>
          <a:off x="2719017" y="1339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84443</xdr:rowOff>
    </xdr:from>
    <xdr:to>
      <xdr:col>3</xdr:col>
      <xdr:colOff>3175</xdr:colOff>
      <xdr:row>78</xdr:row>
      <xdr:rowOff>14593</xdr:rowOff>
    </xdr:to>
    <xdr:sp macro="" textlink="">
      <xdr:nvSpPr>
        <xdr:cNvPr id="197" name="円/楕円 196"/>
        <xdr:cNvSpPr/>
      </xdr:nvSpPr>
      <xdr:spPr>
        <a:xfrm>
          <a:off x="1968500" y="1328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5720</xdr:rowOff>
    </xdr:from>
    <xdr:ext cx="469744" cy="259045"/>
    <xdr:sp macro="" textlink="">
      <xdr:nvSpPr>
        <xdr:cNvPr id="198" name="テキスト ボックス 197"/>
        <xdr:cNvSpPr txBox="1"/>
      </xdr:nvSpPr>
      <xdr:spPr>
        <a:xfrm>
          <a:off x="1784427" y="1337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63412</xdr:rowOff>
    </xdr:from>
    <xdr:to>
      <xdr:col>1</xdr:col>
      <xdr:colOff>485775</xdr:colOff>
      <xdr:row>77</xdr:row>
      <xdr:rowOff>165012</xdr:rowOff>
    </xdr:to>
    <xdr:sp macro="" textlink="">
      <xdr:nvSpPr>
        <xdr:cNvPr id="199" name="円/楕円 198"/>
        <xdr:cNvSpPr/>
      </xdr:nvSpPr>
      <xdr:spPr>
        <a:xfrm>
          <a:off x="1079500" y="132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156139</xdr:rowOff>
    </xdr:from>
    <xdr:ext cx="469744" cy="259045"/>
    <xdr:sp macro="" textlink="">
      <xdr:nvSpPr>
        <xdr:cNvPr id="200" name="テキスト ボックス 199"/>
        <xdr:cNvSpPr txBox="1"/>
      </xdr:nvSpPr>
      <xdr:spPr>
        <a:xfrm>
          <a:off x="895427" y="13357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141855</xdr:rowOff>
    </xdr:from>
    <xdr:to>
      <xdr:col>6</xdr:col>
      <xdr:colOff>511175</xdr:colOff>
      <xdr:row>95</xdr:row>
      <xdr:rowOff>29254</xdr:rowOff>
    </xdr:to>
    <xdr:cxnSp macro="">
      <xdr:nvCxnSpPr>
        <xdr:cNvPr id="232" name="直線コネクタ 231"/>
        <xdr:cNvCxnSpPr/>
      </xdr:nvCxnSpPr>
      <xdr:spPr>
        <a:xfrm flipV="1">
          <a:off x="3797300" y="16258155"/>
          <a:ext cx="838200" cy="5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87346</xdr:rowOff>
    </xdr:from>
    <xdr:ext cx="534377" cy="259045"/>
    <xdr:sp macro="" textlink="">
      <xdr:nvSpPr>
        <xdr:cNvPr id="233" name="扶助費平均値テキスト"/>
        <xdr:cNvSpPr txBox="1"/>
      </xdr:nvSpPr>
      <xdr:spPr>
        <a:xfrm>
          <a:off x="4686300" y="16203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29254</xdr:rowOff>
    </xdr:from>
    <xdr:to>
      <xdr:col>5</xdr:col>
      <xdr:colOff>358775</xdr:colOff>
      <xdr:row>95</xdr:row>
      <xdr:rowOff>40520</xdr:rowOff>
    </xdr:to>
    <xdr:cxnSp macro="">
      <xdr:nvCxnSpPr>
        <xdr:cNvPr id="235" name="直線コネクタ 234"/>
        <xdr:cNvCxnSpPr/>
      </xdr:nvCxnSpPr>
      <xdr:spPr>
        <a:xfrm flipV="1">
          <a:off x="2908300" y="16317004"/>
          <a:ext cx="889000" cy="1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159472</xdr:rowOff>
    </xdr:from>
    <xdr:to>
      <xdr:col>5</xdr:col>
      <xdr:colOff>409575</xdr:colOff>
      <xdr:row>95</xdr:row>
      <xdr:rowOff>89622</xdr:rowOff>
    </xdr:to>
    <xdr:sp macro="" textlink="">
      <xdr:nvSpPr>
        <xdr:cNvPr id="236" name="フローチャート : 判断 235"/>
        <xdr:cNvSpPr/>
      </xdr:nvSpPr>
      <xdr:spPr>
        <a:xfrm>
          <a:off x="3746500" y="162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80749</xdr:rowOff>
    </xdr:from>
    <xdr:ext cx="534377" cy="259045"/>
    <xdr:sp macro="" textlink="">
      <xdr:nvSpPr>
        <xdr:cNvPr id="237" name="テキスト ボックス 236"/>
        <xdr:cNvSpPr txBox="1"/>
      </xdr:nvSpPr>
      <xdr:spPr>
        <a:xfrm>
          <a:off x="3530111" y="1636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40520</xdr:rowOff>
    </xdr:from>
    <xdr:to>
      <xdr:col>4</xdr:col>
      <xdr:colOff>155575</xdr:colOff>
      <xdr:row>95</xdr:row>
      <xdr:rowOff>133871</xdr:rowOff>
    </xdr:to>
    <xdr:cxnSp macro="">
      <xdr:nvCxnSpPr>
        <xdr:cNvPr id="238" name="直線コネクタ 237"/>
        <xdr:cNvCxnSpPr/>
      </xdr:nvCxnSpPr>
      <xdr:spPr>
        <a:xfrm flipV="1">
          <a:off x="2019300" y="16328270"/>
          <a:ext cx="889000" cy="9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147043</xdr:rowOff>
    </xdr:from>
    <xdr:ext cx="534377" cy="259045"/>
    <xdr:sp macro="" textlink="">
      <xdr:nvSpPr>
        <xdr:cNvPr id="240" name="テキスト ボックス 239"/>
        <xdr:cNvSpPr txBox="1"/>
      </xdr:nvSpPr>
      <xdr:spPr>
        <a:xfrm>
          <a:off x="2641111" y="1643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133871</xdr:rowOff>
    </xdr:from>
    <xdr:to>
      <xdr:col>2</xdr:col>
      <xdr:colOff>638175</xdr:colOff>
      <xdr:row>96</xdr:row>
      <xdr:rowOff>20208</xdr:rowOff>
    </xdr:to>
    <xdr:cxnSp macro="">
      <xdr:nvCxnSpPr>
        <xdr:cNvPr id="241" name="直線コネクタ 240"/>
        <xdr:cNvCxnSpPr/>
      </xdr:nvCxnSpPr>
      <xdr:spPr>
        <a:xfrm flipV="1">
          <a:off x="1130300" y="16421621"/>
          <a:ext cx="889000" cy="5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75623</xdr:rowOff>
    </xdr:from>
    <xdr:ext cx="534377" cy="259045"/>
    <xdr:sp macro="" textlink="">
      <xdr:nvSpPr>
        <xdr:cNvPr id="243" name="テキスト ボックス 242"/>
        <xdr:cNvSpPr txBox="1"/>
      </xdr:nvSpPr>
      <xdr:spPr>
        <a:xfrm>
          <a:off x="1752111" y="1653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99984</xdr:rowOff>
    </xdr:from>
    <xdr:ext cx="534377" cy="259045"/>
    <xdr:sp macro="" textlink="">
      <xdr:nvSpPr>
        <xdr:cNvPr id="245" name="テキスト ボックス 244"/>
        <xdr:cNvSpPr txBox="1"/>
      </xdr:nvSpPr>
      <xdr:spPr>
        <a:xfrm>
          <a:off x="863111" y="165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91055</xdr:rowOff>
    </xdr:from>
    <xdr:to>
      <xdr:col>6</xdr:col>
      <xdr:colOff>561975</xdr:colOff>
      <xdr:row>95</xdr:row>
      <xdr:rowOff>21205</xdr:rowOff>
    </xdr:to>
    <xdr:sp macro="" textlink="">
      <xdr:nvSpPr>
        <xdr:cNvPr id="251" name="円/楕円 250"/>
        <xdr:cNvSpPr/>
      </xdr:nvSpPr>
      <xdr:spPr>
        <a:xfrm>
          <a:off x="4584700" y="1620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113932</xdr:rowOff>
    </xdr:from>
    <xdr:ext cx="534377" cy="259045"/>
    <xdr:sp macro="" textlink="">
      <xdr:nvSpPr>
        <xdr:cNvPr id="252" name="扶助費該当値テキスト"/>
        <xdr:cNvSpPr txBox="1"/>
      </xdr:nvSpPr>
      <xdr:spPr>
        <a:xfrm>
          <a:off x="4686300" y="1605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89,868</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149904</xdr:rowOff>
    </xdr:from>
    <xdr:to>
      <xdr:col>5</xdr:col>
      <xdr:colOff>409575</xdr:colOff>
      <xdr:row>95</xdr:row>
      <xdr:rowOff>80054</xdr:rowOff>
    </xdr:to>
    <xdr:sp macro="" textlink="">
      <xdr:nvSpPr>
        <xdr:cNvPr id="253" name="円/楕円 252"/>
        <xdr:cNvSpPr/>
      </xdr:nvSpPr>
      <xdr:spPr>
        <a:xfrm>
          <a:off x="3746500" y="1626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96581</xdr:rowOff>
    </xdr:from>
    <xdr:ext cx="534377" cy="259045"/>
    <xdr:sp macro="" textlink="">
      <xdr:nvSpPr>
        <xdr:cNvPr id="254" name="テキスト ボックス 253"/>
        <xdr:cNvSpPr txBox="1"/>
      </xdr:nvSpPr>
      <xdr:spPr>
        <a:xfrm>
          <a:off x="3530111" y="1604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86,264</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161170</xdr:rowOff>
    </xdr:from>
    <xdr:to>
      <xdr:col>4</xdr:col>
      <xdr:colOff>206375</xdr:colOff>
      <xdr:row>95</xdr:row>
      <xdr:rowOff>91320</xdr:rowOff>
    </xdr:to>
    <xdr:sp macro="" textlink="">
      <xdr:nvSpPr>
        <xdr:cNvPr id="255" name="円/楕円 254"/>
        <xdr:cNvSpPr/>
      </xdr:nvSpPr>
      <xdr:spPr>
        <a:xfrm>
          <a:off x="2857500" y="1627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107847</xdr:rowOff>
    </xdr:from>
    <xdr:ext cx="534377" cy="259045"/>
    <xdr:sp macro="" textlink="">
      <xdr:nvSpPr>
        <xdr:cNvPr id="256" name="テキスト ボックス 255"/>
        <xdr:cNvSpPr txBox="1"/>
      </xdr:nvSpPr>
      <xdr:spPr>
        <a:xfrm>
          <a:off x="2641111" y="1605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85,574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83071</xdr:rowOff>
    </xdr:from>
    <xdr:to>
      <xdr:col>3</xdr:col>
      <xdr:colOff>3175</xdr:colOff>
      <xdr:row>96</xdr:row>
      <xdr:rowOff>13221</xdr:rowOff>
    </xdr:to>
    <xdr:sp macro="" textlink="">
      <xdr:nvSpPr>
        <xdr:cNvPr id="257" name="円/楕円 256"/>
        <xdr:cNvSpPr/>
      </xdr:nvSpPr>
      <xdr:spPr>
        <a:xfrm>
          <a:off x="1968500" y="1637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29748</xdr:rowOff>
    </xdr:from>
    <xdr:ext cx="534377" cy="259045"/>
    <xdr:sp macro="" textlink="">
      <xdr:nvSpPr>
        <xdr:cNvPr id="258" name="テキスト ボックス 257"/>
        <xdr:cNvSpPr txBox="1"/>
      </xdr:nvSpPr>
      <xdr:spPr>
        <a:xfrm>
          <a:off x="1752111" y="1614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79,857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140858</xdr:rowOff>
    </xdr:from>
    <xdr:to>
      <xdr:col>1</xdr:col>
      <xdr:colOff>485775</xdr:colOff>
      <xdr:row>96</xdr:row>
      <xdr:rowOff>71008</xdr:rowOff>
    </xdr:to>
    <xdr:sp macro="" textlink="">
      <xdr:nvSpPr>
        <xdr:cNvPr id="259" name="円/楕円 258"/>
        <xdr:cNvSpPr/>
      </xdr:nvSpPr>
      <xdr:spPr>
        <a:xfrm>
          <a:off x="1079500" y="1642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87535</xdr:rowOff>
    </xdr:from>
    <xdr:ext cx="534377" cy="259045"/>
    <xdr:sp macro="" textlink="">
      <xdr:nvSpPr>
        <xdr:cNvPr id="260" name="テキスト ボックス 259"/>
        <xdr:cNvSpPr txBox="1"/>
      </xdr:nvSpPr>
      <xdr:spPr>
        <a:xfrm>
          <a:off x="863111" y="1620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76,318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67463</xdr:rowOff>
    </xdr:from>
    <xdr:to>
      <xdr:col>15</xdr:col>
      <xdr:colOff>180975</xdr:colOff>
      <xdr:row>36</xdr:row>
      <xdr:rowOff>126568</xdr:rowOff>
    </xdr:to>
    <xdr:cxnSp macro="">
      <xdr:nvCxnSpPr>
        <xdr:cNvPr id="289" name="直線コネクタ 288"/>
        <xdr:cNvCxnSpPr/>
      </xdr:nvCxnSpPr>
      <xdr:spPr>
        <a:xfrm>
          <a:off x="9639300" y="6239663"/>
          <a:ext cx="838200" cy="5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45915</xdr:rowOff>
    </xdr:from>
    <xdr:ext cx="534377" cy="259045"/>
    <xdr:sp macro="" textlink="">
      <xdr:nvSpPr>
        <xdr:cNvPr id="290" name="補助費等平均値テキスト"/>
        <xdr:cNvSpPr txBox="1"/>
      </xdr:nvSpPr>
      <xdr:spPr>
        <a:xfrm>
          <a:off x="10528300" y="6046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67463</xdr:rowOff>
    </xdr:from>
    <xdr:to>
      <xdr:col>14</xdr:col>
      <xdr:colOff>28575</xdr:colOff>
      <xdr:row>36</xdr:row>
      <xdr:rowOff>125476</xdr:rowOff>
    </xdr:to>
    <xdr:cxnSp macro="">
      <xdr:nvCxnSpPr>
        <xdr:cNvPr id="292" name="直線コネクタ 291"/>
        <xdr:cNvCxnSpPr/>
      </xdr:nvCxnSpPr>
      <xdr:spPr>
        <a:xfrm flipV="1">
          <a:off x="8750300" y="6239663"/>
          <a:ext cx="889000" cy="5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3" name="フローチャート : 判断 292"/>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128338</xdr:rowOff>
    </xdr:from>
    <xdr:ext cx="534377" cy="259045"/>
    <xdr:sp macro="" textlink="">
      <xdr:nvSpPr>
        <xdr:cNvPr id="294" name="テキスト ボックス 293"/>
        <xdr:cNvSpPr txBox="1"/>
      </xdr:nvSpPr>
      <xdr:spPr>
        <a:xfrm>
          <a:off x="9372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125476</xdr:rowOff>
    </xdr:from>
    <xdr:to>
      <xdr:col>12</xdr:col>
      <xdr:colOff>511175</xdr:colOff>
      <xdr:row>36</xdr:row>
      <xdr:rowOff>138430</xdr:rowOff>
    </xdr:to>
    <xdr:cxnSp macro="">
      <xdr:nvCxnSpPr>
        <xdr:cNvPr id="295" name="直線コネクタ 294"/>
        <xdr:cNvCxnSpPr/>
      </xdr:nvCxnSpPr>
      <xdr:spPr>
        <a:xfrm flipV="1">
          <a:off x="7861300" y="6297676"/>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6" name="フローチャート : 判断 29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297" name="テキスト ボックス 296"/>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131229</xdr:rowOff>
    </xdr:from>
    <xdr:to>
      <xdr:col>11</xdr:col>
      <xdr:colOff>307975</xdr:colOff>
      <xdr:row>36</xdr:row>
      <xdr:rowOff>138430</xdr:rowOff>
    </xdr:to>
    <xdr:cxnSp macro="">
      <xdr:nvCxnSpPr>
        <xdr:cNvPr id="298" name="直線コネクタ 297"/>
        <xdr:cNvCxnSpPr/>
      </xdr:nvCxnSpPr>
      <xdr:spPr>
        <a:xfrm>
          <a:off x="6972300" y="6303429"/>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9" name="フローチャート : 判断 29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0" name="テキスト ボックス 299"/>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1" name="フローチャート : 判断 300"/>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2" name="テキスト ボックス 301"/>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75768</xdr:rowOff>
    </xdr:from>
    <xdr:to>
      <xdr:col>15</xdr:col>
      <xdr:colOff>231775</xdr:colOff>
      <xdr:row>37</xdr:row>
      <xdr:rowOff>5918</xdr:rowOff>
    </xdr:to>
    <xdr:sp macro="" textlink="">
      <xdr:nvSpPr>
        <xdr:cNvPr id="308" name="円/楕円 307"/>
        <xdr:cNvSpPr/>
      </xdr:nvSpPr>
      <xdr:spPr>
        <a:xfrm>
          <a:off x="10426700" y="624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54195</xdr:rowOff>
    </xdr:from>
    <xdr:ext cx="534377" cy="259045"/>
    <xdr:sp macro="" textlink="">
      <xdr:nvSpPr>
        <xdr:cNvPr id="309" name="補助費等該当値テキスト"/>
        <xdr:cNvSpPr txBox="1"/>
      </xdr:nvSpPr>
      <xdr:spPr>
        <a:xfrm>
          <a:off x="10528300" y="62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34,034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16663</xdr:rowOff>
    </xdr:from>
    <xdr:to>
      <xdr:col>14</xdr:col>
      <xdr:colOff>79375</xdr:colOff>
      <xdr:row>36</xdr:row>
      <xdr:rowOff>118263</xdr:rowOff>
    </xdr:to>
    <xdr:sp macro="" textlink="">
      <xdr:nvSpPr>
        <xdr:cNvPr id="310" name="円/楕円 309"/>
        <xdr:cNvSpPr/>
      </xdr:nvSpPr>
      <xdr:spPr>
        <a:xfrm>
          <a:off x="9588500" y="618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134790</xdr:rowOff>
    </xdr:from>
    <xdr:ext cx="534377" cy="259045"/>
    <xdr:sp macro="" textlink="">
      <xdr:nvSpPr>
        <xdr:cNvPr id="311" name="テキスト ボックス 310"/>
        <xdr:cNvSpPr txBox="1"/>
      </xdr:nvSpPr>
      <xdr:spPr>
        <a:xfrm>
          <a:off x="9372111" y="596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38,688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74676</xdr:rowOff>
    </xdr:from>
    <xdr:to>
      <xdr:col>12</xdr:col>
      <xdr:colOff>561975</xdr:colOff>
      <xdr:row>37</xdr:row>
      <xdr:rowOff>4826</xdr:rowOff>
    </xdr:to>
    <xdr:sp macro="" textlink="">
      <xdr:nvSpPr>
        <xdr:cNvPr id="312" name="円/楕円 311"/>
        <xdr:cNvSpPr/>
      </xdr:nvSpPr>
      <xdr:spPr>
        <a:xfrm>
          <a:off x="8699500" y="624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167403</xdr:rowOff>
    </xdr:from>
    <xdr:ext cx="534377" cy="259045"/>
    <xdr:sp macro="" textlink="">
      <xdr:nvSpPr>
        <xdr:cNvPr id="313" name="テキスト ボックス 312"/>
        <xdr:cNvSpPr txBox="1"/>
      </xdr:nvSpPr>
      <xdr:spPr>
        <a:xfrm>
          <a:off x="8483111" y="633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34,120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87630</xdr:rowOff>
    </xdr:from>
    <xdr:to>
      <xdr:col>11</xdr:col>
      <xdr:colOff>358775</xdr:colOff>
      <xdr:row>37</xdr:row>
      <xdr:rowOff>17780</xdr:rowOff>
    </xdr:to>
    <xdr:sp macro="" textlink="">
      <xdr:nvSpPr>
        <xdr:cNvPr id="314" name="円/楕円 313"/>
        <xdr:cNvSpPr/>
      </xdr:nvSpPr>
      <xdr:spPr>
        <a:xfrm>
          <a:off x="78105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8907</xdr:rowOff>
    </xdr:from>
    <xdr:ext cx="534377" cy="259045"/>
    <xdr:sp macro="" textlink="">
      <xdr:nvSpPr>
        <xdr:cNvPr id="315" name="テキスト ボックス 314"/>
        <xdr:cNvSpPr txBox="1"/>
      </xdr:nvSpPr>
      <xdr:spPr>
        <a:xfrm>
          <a:off x="7594111" y="635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33,100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80429</xdr:rowOff>
    </xdr:from>
    <xdr:to>
      <xdr:col>10</xdr:col>
      <xdr:colOff>155575</xdr:colOff>
      <xdr:row>37</xdr:row>
      <xdr:rowOff>10579</xdr:rowOff>
    </xdr:to>
    <xdr:sp macro="" textlink="">
      <xdr:nvSpPr>
        <xdr:cNvPr id="316" name="円/楕円 315"/>
        <xdr:cNvSpPr/>
      </xdr:nvSpPr>
      <xdr:spPr>
        <a:xfrm>
          <a:off x="6921500" y="625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1706</xdr:rowOff>
    </xdr:from>
    <xdr:ext cx="534377" cy="259045"/>
    <xdr:sp macro="" textlink="">
      <xdr:nvSpPr>
        <xdr:cNvPr id="317" name="テキスト ボックス 316"/>
        <xdr:cNvSpPr txBox="1"/>
      </xdr:nvSpPr>
      <xdr:spPr>
        <a:xfrm>
          <a:off x="6705111" y="634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33,667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106797</xdr:rowOff>
    </xdr:from>
    <xdr:to>
      <xdr:col>15</xdr:col>
      <xdr:colOff>180975</xdr:colOff>
      <xdr:row>58</xdr:row>
      <xdr:rowOff>139875</xdr:rowOff>
    </xdr:to>
    <xdr:cxnSp macro="">
      <xdr:nvCxnSpPr>
        <xdr:cNvPr id="346" name="直線コネクタ 345"/>
        <xdr:cNvCxnSpPr/>
      </xdr:nvCxnSpPr>
      <xdr:spPr>
        <a:xfrm flipV="1">
          <a:off x="9639300" y="10050897"/>
          <a:ext cx="838200" cy="3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18417</xdr:rowOff>
    </xdr:from>
    <xdr:ext cx="534377" cy="259045"/>
    <xdr:sp macro="" textlink="">
      <xdr:nvSpPr>
        <xdr:cNvPr id="347" name="普通建設事業費平均値テキスト"/>
        <xdr:cNvSpPr txBox="1"/>
      </xdr:nvSpPr>
      <xdr:spPr>
        <a:xfrm>
          <a:off x="10528300" y="979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40998</xdr:rowOff>
    </xdr:from>
    <xdr:to>
      <xdr:col>14</xdr:col>
      <xdr:colOff>28575</xdr:colOff>
      <xdr:row>58</xdr:row>
      <xdr:rowOff>139875</xdr:rowOff>
    </xdr:to>
    <xdr:cxnSp macro="">
      <xdr:nvCxnSpPr>
        <xdr:cNvPr id="349" name="直線コネクタ 348"/>
        <xdr:cNvCxnSpPr/>
      </xdr:nvCxnSpPr>
      <xdr:spPr>
        <a:xfrm>
          <a:off x="8750300" y="9985098"/>
          <a:ext cx="889000" cy="9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50" name="フローチャート : 判断 349"/>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103098</xdr:rowOff>
    </xdr:from>
    <xdr:ext cx="534377" cy="259045"/>
    <xdr:sp macro="" textlink="">
      <xdr:nvSpPr>
        <xdr:cNvPr id="351" name="テキスト ボックス 350"/>
        <xdr:cNvSpPr txBox="1"/>
      </xdr:nvSpPr>
      <xdr:spPr>
        <a:xfrm>
          <a:off x="9372111" y="970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40998</xdr:rowOff>
    </xdr:from>
    <xdr:to>
      <xdr:col>12</xdr:col>
      <xdr:colOff>511175</xdr:colOff>
      <xdr:row>58</xdr:row>
      <xdr:rowOff>92101</xdr:rowOff>
    </xdr:to>
    <xdr:cxnSp macro="">
      <xdr:nvCxnSpPr>
        <xdr:cNvPr id="352" name="直線コネクタ 351"/>
        <xdr:cNvCxnSpPr/>
      </xdr:nvCxnSpPr>
      <xdr:spPr>
        <a:xfrm flipV="1">
          <a:off x="7861300" y="9985098"/>
          <a:ext cx="889000" cy="5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30795</xdr:rowOff>
    </xdr:from>
    <xdr:ext cx="534377" cy="259045"/>
    <xdr:sp macro="" textlink="">
      <xdr:nvSpPr>
        <xdr:cNvPr id="354" name="テキスト ボックス 353"/>
        <xdr:cNvSpPr txBox="1"/>
      </xdr:nvSpPr>
      <xdr:spPr>
        <a:xfrm>
          <a:off x="8483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92101</xdr:rowOff>
    </xdr:from>
    <xdr:to>
      <xdr:col>11</xdr:col>
      <xdr:colOff>307975</xdr:colOff>
      <xdr:row>58</xdr:row>
      <xdr:rowOff>103570</xdr:rowOff>
    </xdr:to>
    <xdr:cxnSp macro="">
      <xdr:nvCxnSpPr>
        <xdr:cNvPr id="355" name="直線コネクタ 354"/>
        <xdr:cNvCxnSpPr/>
      </xdr:nvCxnSpPr>
      <xdr:spPr>
        <a:xfrm flipV="1">
          <a:off x="6972300" y="10036201"/>
          <a:ext cx="889000" cy="1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39554</xdr:rowOff>
    </xdr:from>
    <xdr:ext cx="534377" cy="259045"/>
    <xdr:sp macro="" textlink="">
      <xdr:nvSpPr>
        <xdr:cNvPr id="357" name="テキスト ボックス 356"/>
        <xdr:cNvSpPr txBox="1"/>
      </xdr:nvSpPr>
      <xdr:spPr>
        <a:xfrm>
          <a:off x="7594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8" name="フローチャート : 判断 357"/>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89374</xdr:rowOff>
    </xdr:from>
    <xdr:ext cx="534377" cy="259045"/>
    <xdr:sp macro="" textlink="">
      <xdr:nvSpPr>
        <xdr:cNvPr id="359" name="テキスト ボックス 358"/>
        <xdr:cNvSpPr txBox="1"/>
      </xdr:nvSpPr>
      <xdr:spPr>
        <a:xfrm>
          <a:off x="6705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55997</xdr:rowOff>
    </xdr:from>
    <xdr:to>
      <xdr:col>15</xdr:col>
      <xdr:colOff>231775</xdr:colOff>
      <xdr:row>58</xdr:row>
      <xdr:rowOff>157597</xdr:rowOff>
    </xdr:to>
    <xdr:sp macro="" textlink="">
      <xdr:nvSpPr>
        <xdr:cNvPr id="365" name="円/楕円 364"/>
        <xdr:cNvSpPr/>
      </xdr:nvSpPr>
      <xdr:spPr>
        <a:xfrm>
          <a:off x="10426700" y="1000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145417</xdr:rowOff>
    </xdr:from>
    <xdr:ext cx="534377" cy="259045"/>
    <xdr:sp macro="" textlink="">
      <xdr:nvSpPr>
        <xdr:cNvPr id="366" name="普通建設事業費該当値テキスト"/>
        <xdr:cNvSpPr txBox="1"/>
      </xdr:nvSpPr>
      <xdr:spPr>
        <a:xfrm>
          <a:off x="10528300" y="991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28,636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89075</xdr:rowOff>
    </xdr:from>
    <xdr:to>
      <xdr:col>14</xdr:col>
      <xdr:colOff>79375</xdr:colOff>
      <xdr:row>59</xdr:row>
      <xdr:rowOff>19225</xdr:rowOff>
    </xdr:to>
    <xdr:sp macro="" textlink="">
      <xdr:nvSpPr>
        <xdr:cNvPr id="367" name="円/楕円 366"/>
        <xdr:cNvSpPr/>
      </xdr:nvSpPr>
      <xdr:spPr>
        <a:xfrm>
          <a:off x="9588500" y="1003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10352</xdr:rowOff>
    </xdr:from>
    <xdr:ext cx="534377" cy="259045"/>
    <xdr:sp macro="" textlink="">
      <xdr:nvSpPr>
        <xdr:cNvPr id="368" name="テキスト ボックス 367"/>
        <xdr:cNvSpPr txBox="1"/>
      </xdr:nvSpPr>
      <xdr:spPr>
        <a:xfrm>
          <a:off x="9372111" y="1012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19,954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161648</xdr:rowOff>
    </xdr:from>
    <xdr:to>
      <xdr:col>12</xdr:col>
      <xdr:colOff>561975</xdr:colOff>
      <xdr:row>58</xdr:row>
      <xdr:rowOff>91798</xdr:rowOff>
    </xdr:to>
    <xdr:sp macro="" textlink="">
      <xdr:nvSpPr>
        <xdr:cNvPr id="369" name="円/楕円 368"/>
        <xdr:cNvSpPr/>
      </xdr:nvSpPr>
      <xdr:spPr>
        <a:xfrm>
          <a:off x="8699500" y="993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82925</xdr:rowOff>
    </xdr:from>
    <xdr:ext cx="534377" cy="259045"/>
    <xdr:sp macro="" textlink="">
      <xdr:nvSpPr>
        <xdr:cNvPr id="370" name="テキスト ボックス 369"/>
        <xdr:cNvSpPr txBox="1"/>
      </xdr:nvSpPr>
      <xdr:spPr>
        <a:xfrm>
          <a:off x="8483111" y="1002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45,906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41301</xdr:rowOff>
    </xdr:from>
    <xdr:to>
      <xdr:col>11</xdr:col>
      <xdr:colOff>358775</xdr:colOff>
      <xdr:row>58</xdr:row>
      <xdr:rowOff>142901</xdr:rowOff>
    </xdr:to>
    <xdr:sp macro="" textlink="">
      <xdr:nvSpPr>
        <xdr:cNvPr id="371" name="円/楕円 370"/>
        <xdr:cNvSpPr/>
      </xdr:nvSpPr>
      <xdr:spPr>
        <a:xfrm>
          <a:off x="7810500" y="998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134028</xdr:rowOff>
    </xdr:from>
    <xdr:ext cx="534377" cy="259045"/>
    <xdr:sp macro="" textlink="">
      <xdr:nvSpPr>
        <xdr:cNvPr id="372" name="テキスト ボックス 371"/>
        <xdr:cNvSpPr txBox="1"/>
      </xdr:nvSpPr>
      <xdr:spPr>
        <a:xfrm>
          <a:off x="7594111" y="1007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32,493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52770</xdr:rowOff>
    </xdr:from>
    <xdr:to>
      <xdr:col>10</xdr:col>
      <xdr:colOff>155575</xdr:colOff>
      <xdr:row>58</xdr:row>
      <xdr:rowOff>154370</xdr:rowOff>
    </xdr:to>
    <xdr:sp macro="" textlink="">
      <xdr:nvSpPr>
        <xdr:cNvPr id="373" name="円/楕円 372"/>
        <xdr:cNvSpPr/>
      </xdr:nvSpPr>
      <xdr:spPr>
        <a:xfrm>
          <a:off x="6921500" y="999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145497</xdr:rowOff>
    </xdr:from>
    <xdr:ext cx="534377" cy="259045"/>
    <xdr:sp macro="" textlink="">
      <xdr:nvSpPr>
        <xdr:cNvPr id="374" name="テキスト ボックス 373"/>
        <xdr:cNvSpPr txBox="1"/>
      </xdr:nvSpPr>
      <xdr:spPr>
        <a:xfrm>
          <a:off x="6705111" y="1008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29,483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130253</xdr:rowOff>
    </xdr:from>
    <xdr:to>
      <xdr:col>15</xdr:col>
      <xdr:colOff>180975</xdr:colOff>
      <xdr:row>77</xdr:row>
      <xdr:rowOff>142391</xdr:rowOff>
    </xdr:to>
    <xdr:cxnSp macro="">
      <xdr:nvCxnSpPr>
        <xdr:cNvPr id="399" name="直線コネクタ 398"/>
        <xdr:cNvCxnSpPr/>
      </xdr:nvCxnSpPr>
      <xdr:spPr>
        <a:xfrm flipV="1">
          <a:off x="9639300" y="13331903"/>
          <a:ext cx="838200" cy="1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91448</xdr:rowOff>
    </xdr:from>
    <xdr:ext cx="534377" cy="259045"/>
    <xdr:sp macro="" textlink="">
      <xdr:nvSpPr>
        <xdr:cNvPr id="400" name="普通建設事業費 （ うち新規整備　）平均値テキスト"/>
        <xdr:cNvSpPr txBox="1"/>
      </xdr:nvSpPr>
      <xdr:spPr>
        <a:xfrm>
          <a:off x="10528300" y="1312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142391</xdr:rowOff>
    </xdr:from>
    <xdr:to>
      <xdr:col>14</xdr:col>
      <xdr:colOff>28575</xdr:colOff>
      <xdr:row>77</xdr:row>
      <xdr:rowOff>145106</xdr:rowOff>
    </xdr:to>
    <xdr:cxnSp macro="">
      <xdr:nvCxnSpPr>
        <xdr:cNvPr id="402" name="直線コネクタ 401"/>
        <xdr:cNvCxnSpPr/>
      </xdr:nvCxnSpPr>
      <xdr:spPr>
        <a:xfrm flipV="1">
          <a:off x="8750300" y="13344041"/>
          <a:ext cx="889000" cy="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3" name="フローチャート : 判断 402"/>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151809</xdr:rowOff>
    </xdr:from>
    <xdr:ext cx="534377" cy="259045"/>
    <xdr:sp macro="" textlink="">
      <xdr:nvSpPr>
        <xdr:cNvPr id="404" name="テキスト ボックス 403"/>
        <xdr:cNvSpPr txBox="1"/>
      </xdr:nvSpPr>
      <xdr:spPr>
        <a:xfrm>
          <a:off x="9372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103985</xdr:rowOff>
    </xdr:from>
    <xdr:ext cx="534377" cy="259045"/>
    <xdr:sp macro="" textlink="">
      <xdr:nvSpPr>
        <xdr:cNvPr id="406" name="テキスト ボックス 405"/>
        <xdr:cNvSpPr txBox="1"/>
      </xdr:nvSpPr>
      <xdr:spPr>
        <a:xfrm>
          <a:off x="8483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79453</xdr:rowOff>
    </xdr:from>
    <xdr:to>
      <xdr:col>15</xdr:col>
      <xdr:colOff>231775</xdr:colOff>
      <xdr:row>78</xdr:row>
      <xdr:rowOff>9603</xdr:rowOff>
    </xdr:to>
    <xdr:sp macro="" textlink="">
      <xdr:nvSpPr>
        <xdr:cNvPr id="412" name="円/楕円 411"/>
        <xdr:cNvSpPr/>
      </xdr:nvSpPr>
      <xdr:spPr>
        <a:xfrm>
          <a:off x="10426700" y="1328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46999</xdr:rowOff>
    </xdr:from>
    <xdr:ext cx="534377" cy="259045"/>
    <xdr:sp macro="" textlink="">
      <xdr:nvSpPr>
        <xdr:cNvPr id="413" name="普通建設事業費 （ うち新規整備　）該当値テキスト"/>
        <xdr:cNvSpPr txBox="1"/>
      </xdr:nvSpPr>
      <xdr:spPr>
        <a:xfrm>
          <a:off x="10528300" y="1324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11,653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91591</xdr:rowOff>
    </xdr:from>
    <xdr:to>
      <xdr:col>14</xdr:col>
      <xdr:colOff>79375</xdr:colOff>
      <xdr:row>78</xdr:row>
      <xdr:rowOff>21741</xdr:rowOff>
    </xdr:to>
    <xdr:sp macro="" textlink="">
      <xdr:nvSpPr>
        <xdr:cNvPr id="414" name="円/楕円 413"/>
        <xdr:cNvSpPr/>
      </xdr:nvSpPr>
      <xdr:spPr>
        <a:xfrm>
          <a:off x="9588500" y="1329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12868</xdr:rowOff>
    </xdr:from>
    <xdr:ext cx="469744" cy="259045"/>
    <xdr:sp macro="" textlink="">
      <xdr:nvSpPr>
        <xdr:cNvPr id="415" name="テキスト ボックス 414"/>
        <xdr:cNvSpPr txBox="1"/>
      </xdr:nvSpPr>
      <xdr:spPr>
        <a:xfrm>
          <a:off x="9404427" y="13385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94306</xdr:rowOff>
    </xdr:from>
    <xdr:to>
      <xdr:col>12</xdr:col>
      <xdr:colOff>561975</xdr:colOff>
      <xdr:row>78</xdr:row>
      <xdr:rowOff>24456</xdr:rowOff>
    </xdr:to>
    <xdr:sp macro="" textlink="">
      <xdr:nvSpPr>
        <xdr:cNvPr id="416" name="円/楕円 415"/>
        <xdr:cNvSpPr/>
      </xdr:nvSpPr>
      <xdr:spPr>
        <a:xfrm>
          <a:off x="8699500" y="132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15583</xdr:rowOff>
    </xdr:from>
    <xdr:ext cx="469744" cy="259045"/>
    <xdr:sp macro="" textlink="">
      <xdr:nvSpPr>
        <xdr:cNvPr id="417" name="テキスト ボックス 416"/>
        <xdr:cNvSpPr txBox="1"/>
      </xdr:nvSpPr>
      <xdr:spPr>
        <a:xfrm>
          <a:off x="8515427" y="1338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89599</xdr:rowOff>
    </xdr:from>
    <xdr:to>
      <xdr:col>15</xdr:col>
      <xdr:colOff>180975</xdr:colOff>
      <xdr:row>98</xdr:row>
      <xdr:rowOff>166466</xdr:rowOff>
    </xdr:to>
    <xdr:cxnSp macro="">
      <xdr:nvCxnSpPr>
        <xdr:cNvPr id="446" name="直線コネクタ 445"/>
        <xdr:cNvCxnSpPr/>
      </xdr:nvCxnSpPr>
      <xdr:spPr>
        <a:xfrm>
          <a:off x="9639300" y="16891699"/>
          <a:ext cx="838200" cy="7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100309</xdr:rowOff>
    </xdr:from>
    <xdr:ext cx="534377" cy="259045"/>
    <xdr:sp macro="" textlink="">
      <xdr:nvSpPr>
        <xdr:cNvPr id="447" name="普通建設事業費 （ うち更新整備　）平均値テキスト"/>
        <xdr:cNvSpPr txBox="1"/>
      </xdr:nvSpPr>
      <xdr:spPr>
        <a:xfrm>
          <a:off x="10528300" y="16388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128366</xdr:rowOff>
    </xdr:from>
    <xdr:to>
      <xdr:col>14</xdr:col>
      <xdr:colOff>28575</xdr:colOff>
      <xdr:row>98</xdr:row>
      <xdr:rowOff>89599</xdr:rowOff>
    </xdr:to>
    <xdr:cxnSp macro="">
      <xdr:nvCxnSpPr>
        <xdr:cNvPr id="449" name="直線コネクタ 448"/>
        <xdr:cNvCxnSpPr/>
      </xdr:nvCxnSpPr>
      <xdr:spPr>
        <a:xfrm>
          <a:off x="8750300" y="16416116"/>
          <a:ext cx="889000" cy="47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50" name="フローチャート : 判断 449"/>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119739</xdr:rowOff>
    </xdr:from>
    <xdr:ext cx="534377" cy="259045"/>
    <xdr:sp macro="" textlink="">
      <xdr:nvSpPr>
        <xdr:cNvPr id="451" name="テキスト ボックス 450"/>
        <xdr:cNvSpPr txBox="1"/>
      </xdr:nvSpPr>
      <xdr:spPr>
        <a:xfrm>
          <a:off x="9372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2" name="フローチャート : 判断 451"/>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109541</xdr:rowOff>
    </xdr:from>
    <xdr:ext cx="534377" cy="259045"/>
    <xdr:sp macro="" textlink="">
      <xdr:nvSpPr>
        <xdr:cNvPr id="453" name="テキスト ボックス 452"/>
        <xdr:cNvSpPr txBox="1"/>
      </xdr:nvSpPr>
      <xdr:spPr>
        <a:xfrm>
          <a:off x="8483111" y="1656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115666</xdr:rowOff>
    </xdr:from>
    <xdr:to>
      <xdr:col>15</xdr:col>
      <xdr:colOff>231775</xdr:colOff>
      <xdr:row>99</xdr:row>
      <xdr:rowOff>45816</xdr:rowOff>
    </xdr:to>
    <xdr:sp macro="" textlink="">
      <xdr:nvSpPr>
        <xdr:cNvPr id="459" name="円/楕円 458"/>
        <xdr:cNvSpPr/>
      </xdr:nvSpPr>
      <xdr:spPr>
        <a:xfrm>
          <a:off x="10426700" y="1691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30593</xdr:rowOff>
    </xdr:from>
    <xdr:ext cx="469744" cy="259045"/>
    <xdr:sp macro="" textlink="">
      <xdr:nvSpPr>
        <xdr:cNvPr id="460" name="普通建設事業費 （ うち更新整備　）該当値テキスト"/>
        <xdr:cNvSpPr txBox="1"/>
      </xdr:nvSpPr>
      <xdr:spPr>
        <a:xfrm>
          <a:off x="10528300" y="1683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38799</xdr:rowOff>
    </xdr:from>
    <xdr:to>
      <xdr:col>14</xdr:col>
      <xdr:colOff>79375</xdr:colOff>
      <xdr:row>98</xdr:row>
      <xdr:rowOff>140399</xdr:rowOff>
    </xdr:to>
    <xdr:sp macro="" textlink="">
      <xdr:nvSpPr>
        <xdr:cNvPr id="461" name="円/楕円 460"/>
        <xdr:cNvSpPr/>
      </xdr:nvSpPr>
      <xdr:spPr>
        <a:xfrm>
          <a:off x="9588500" y="1684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131526</xdr:rowOff>
    </xdr:from>
    <xdr:ext cx="469744" cy="259045"/>
    <xdr:sp macro="" textlink="">
      <xdr:nvSpPr>
        <xdr:cNvPr id="462" name="テキスト ボックス 461"/>
        <xdr:cNvSpPr txBox="1"/>
      </xdr:nvSpPr>
      <xdr:spPr>
        <a:xfrm>
          <a:off x="9404427" y="1693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6,630</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77566</xdr:rowOff>
    </xdr:from>
    <xdr:to>
      <xdr:col>12</xdr:col>
      <xdr:colOff>561975</xdr:colOff>
      <xdr:row>96</xdr:row>
      <xdr:rowOff>7716</xdr:rowOff>
    </xdr:to>
    <xdr:sp macro="" textlink="">
      <xdr:nvSpPr>
        <xdr:cNvPr id="463" name="円/楕円 462"/>
        <xdr:cNvSpPr/>
      </xdr:nvSpPr>
      <xdr:spPr>
        <a:xfrm>
          <a:off x="8699500" y="1636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24243</xdr:rowOff>
    </xdr:from>
    <xdr:ext cx="534377" cy="259045"/>
    <xdr:sp macro="" textlink="">
      <xdr:nvSpPr>
        <xdr:cNvPr id="464" name="テキスト ボックス 463"/>
        <xdr:cNvSpPr txBox="1"/>
      </xdr:nvSpPr>
      <xdr:spPr>
        <a:xfrm>
          <a:off x="8483111" y="1614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31,595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1" name="直線コネクタ 49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4" name="直線コネクタ 49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69012</xdr:rowOff>
    </xdr:from>
    <xdr:to>
      <xdr:col>22</xdr:col>
      <xdr:colOff>415925</xdr:colOff>
      <xdr:row>38</xdr:row>
      <xdr:rowOff>170612</xdr:rowOff>
    </xdr:to>
    <xdr:sp macro="" textlink="">
      <xdr:nvSpPr>
        <xdr:cNvPr id="495" name="フローチャート : 判断 494"/>
        <xdr:cNvSpPr/>
      </xdr:nvSpPr>
      <xdr:spPr>
        <a:xfrm>
          <a:off x="15430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15689</xdr:rowOff>
    </xdr:from>
    <xdr:ext cx="378565" cy="259045"/>
    <xdr:sp macro="" textlink="">
      <xdr:nvSpPr>
        <xdr:cNvPr id="496" name="テキスト ボックス 495"/>
        <xdr:cNvSpPr txBox="1"/>
      </xdr:nvSpPr>
      <xdr:spPr>
        <a:xfrm>
          <a:off x="15292017" y="6359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7" name="直線コネクタ 49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8" name="フローチャート : 判断 497"/>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9" name="テキスト ボックス 498"/>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500" name="直線コネクタ 49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1" name="フローチャート : 判断 500"/>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2" name="テキスト ボックス 501"/>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3" name="フローチャート : 判断 502"/>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158381</xdr:rowOff>
    </xdr:from>
    <xdr:ext cx="469744" cy="259045"/>
    <xdr:sp macro="" textlink="">
      <xdr:nvSpPr>
        <xdr:cNvPr id="504" name="テキスト ボックス 503"/>
        <xdr:cNvSpPr txBox="1"/>
      </xdr:nvSpPr>
      <xdr:spPr>
        <a:xfrm>
          <a:off x="12579427" y="61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249299" cy="259045"/>
    <xdr:sp macro="" textlink="">
      <xdr:nvSpPr>
        <xdr:cNvPr id="511" name="災害復旧事業費該当値テキスト"/>
        <xdr:cNvSpPr txBox="1"/>
      </xdr:nvSpPr>
      <xdr:spPr>
        <a:xfrm>
          <a:off x="16370300" y="6562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2" name="円/楕円 51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3" name="テキスト ボックス 512"/>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4" name="円/楕円 51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5" name="テキスト ボックス 514"/>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6" name="円/楕円 51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7" name="テキスト ボックス 516"/>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8" name="円/楕円 51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9" name="テキスト ボックス 518"/>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25972</xdr:rowOff>
    </xdr:from>
    <xdr:to>
      <xdr:col>23</xdr:col>
      <xdr:colOff>517525</xdr:colOff>
      <xdr:row>78</xdr:row>
      <xdr:rowOff>35430</xdr:rowOff>
    </xdr:to>
    <xdr:cxnSp macro="">
      <xdr:nvCxnSpPr>
        <xdr:cNvPr id="601" name="直線コネクタ 600"/>
        <xdr:cNvCxnSpPr/>
      </xdr:nvCxnSpPr>
      <xdr:spPr>
        <a:xfrm flipV="1">
          <a:off x="15481300" y="13399072"/>
          <a:ext cx="838200" cy="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96832</xdr:rowOff>
    </xdr:from>
    <xdr:ext cx="534377" cy="259045"/>
    <xdr:sp macro="" textlink="">
      <xdr:nvSpPr>
        <xdr:cNvPr id="602" name="公債費平均値テキスト"/>
        <xdr:cNvSpPr txBox="1"/>
      </xdr:nvSpPr>
      <xdr:spPr>
        <a:xfrm>
          <a:off x="16370300" y="12955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161632</xdr:rowOff>
    </xdr:from>
    <xdr:to>
      <xdr:col>22</xdr:col>
      <xdr:colOff>365125</xdr:colOff>
      <xdr:row>78</xdr:row>
      <xdr:rowOff>35430</xdr:rowOff>
    </xdr:to>
    <xdr:cxnSp macro="">
      <xdr:nvCxnSpPr>
        <xdr:cNvPr id="604" name="直線コネクタ 603"/>
        <xdr:cNvCxnSpPr/>
      </xdr:nvCxnSpPr>
      <xdr:spPr>
        <a:xfrm>
          <a:off x="14592300" y="13363282"/>
          <a:ext cx="889000" cy="4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5" name="フローチャート : 判断 604"/>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50051</xdr:rowOff>
    </xdr:from>
    <xdr:ext cx="534377" cy="259045"/>
    <xdr:sp macro="" textlink="">
      <xdr:nvSpPr>
        <xdr:cNvPr id="606" name="テキスト ボックス 605"/>
        <xdr:cNvSpPr txBox="1"/>
      </xdr:nvSpPr>
      <xdr:spPr>
        <a:xfrm>
          <a:off x="15214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160703</xdr:rowOff>
    </xdr:from>
    <xdr:to>
      <xdr:col>21</xdr:col>
      <xdr:colOff>161925</xdr:colOff>
      <xdr:row>77</xdr:row>
      <xdr:rowOff>161632</xdr:rowOff>
    </xdr:to>
    <xdr:cxnSp macro="">
      <xdr:nvCxnSpPr>
        <xdr:cNvPr id="607" name="直線コネクタ 606"/>
        <xdr:cNvCxnSpPr/>
      </xdr:nvCxnSpPr>
      <xdr:spPr>
        <a:xfrm>
          <a:off x="13703300" y="13362353"/>
          <a:ext cx="889000" cy="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8" name="フローチャート : 判断 607"/>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78626</xdr:rowOff>
    </xdr:from>
    <xdr:ext cx="534377" cy="259045"/>
    <xdr:sp macro="" textlink="">
      <xdr:nvSpPr>
        <xdr:cNvPr id="609" name="テキスト ボックス 608"/>
        <xdr:cNvSpPr txBox="1"/>
      </xdr:nvSpPr>
      <xdr:spPr>
        <a:xfrm>
          <a:off x="14325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160703</xdr:rowOff>
    </xdr:from>
    <xdr:to>
      <xdr:col>19</xdr:col>
      <xdr:colOff>644525</xdr:colOff>
      <xdr:row>77</xdr:row>
      <xdr:rowOff>161660</xdr:rowOff>
    </xdr:to>
    <xdr:cxnSp macro="">
      <xdr:nvCxnSpPr>
        <xdr:cNvPr id="610" name="直線コネクタ 609"/>
        <xdr:cNvCxnSpPr/>
      </xdr:nvCxnSpPr>
      <xdr:spPr>
        <a:xfrm flipV="1">
          <a:off x="12814300" y="13362353"/>
          <a:ext cx="889000" cy="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1" name="フローチャート : 判断 610"/>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80925</xdr:rowOff>
    </xdr:from>
    <xdr:ext cx="534377" cy="259045"/>
    <xdr:sp macro="" textlink="">
      <xdr:nvSpPr>
        <xdr:cNvPr id="612" name="テキスト ボックス 611"/>
        <xdr:cNvSpPr txBox="1"/>
      </xdr:nvSpPr>
      <xdr:spPr>
        <a:xfrm>
          <a:off x="13436111" y="127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3" name="フローチャート : 判断 612"/>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78882</xdr:rowOff>
    </xdr:from>
    <xdr:ext cx="534377" cy="259045"/>
    <xdr:sp macro="" textlink="">
      <xdr:nvSpPr>
        <xdr:cNvPr id="614" name="テキスト ボックス 613"/>
        <xdr:cNvSpPr txBox="1"/>
      </xdr:nvSpPr>
      <xdr:spPr>
        <a:xfrm>
          <a:off x="12547111" y="1276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146622</xdr:rowOff>
    </xdr:from>
    <xdr:to>
      <xdr:col>23</xdr:col>
      <xdr:colOff>568325</xdr:colOff>
      <xdr:row>78</xdr:row>
      <xdr:rowOff>76772</xdr:rowOff>
    </xdr:to>
    <xdr:sp macro="" textlink="">
      <xdr:nvSpPr>
        <xdr:cNvPr id="620" name="円/楕円 619"/>
        <xdr:cNvSpPr/>
      </xdr:nvSpPr>
      <xdr:spPr>
        <a:xfrm>
          <a:off x="16268700" y="1334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125049</xdr:rowOff>
    </xdr:from>
    <xdr:ext cx="534377" cy="259045"/>
    <xdr:sp macro="" textlink="">
      <xdr:nvSpPr>
        <xdr:cNvPr id="621" name="公債費該当値テキスト"/>
        <xdr:cNvSpPr txBox="1"/>
      </xdr:nvSpPr>
      <xdr:spPr>
        <a:xfrm>
          <a:off x="16370300" y="1332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19,960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156080</xdr:rowOff>
    </xdr:from>
    <xdr:to>
      <xdr:col>22</xdr:col>
      <xdr:colOff>415925</xdr:colOff>
      <xdr:row>78</xdr:row>
      <xdr:rowOff>86230</xdr:rowOff>
    </xdr:to>
    <xdr:sp macro="" textlink="">
      <xdr:nvSpPr>
        <xdr:cNvPr id="622" name="円/楕円 621"/>
        <xdr:cNvSpPr/>
      </xdr:nvSpPr>
      <xdr:spPr>
        <a:xfrm>
          <a:off x="15430500" y="1335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77357</xdr:rowOff>
    </xdr:from>
    <xdr:ext cx="534377" cy="259045"/>
    <xdr:sp macro="" textlink="">
      <xdr:nvSpPr>
        <xdr:cNvPr id="623" name="テキスト ボックス 622"/>
        <xdr:cNvSpPr txBox="1"/>
      </xdr:nvSpPr>
      <xdr:spPr>
        <a:xfrm>
          <a:off x="15214111" y="1345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19,298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110832</xdr:rowOff>
    </xdr:from>
    <xdr:to>
      <xdr:col>21</xdr:col>
      <xdr:colOff>212725</xdr:colOff>
      <xdr:row>78</xdr:row>
      <xdr:rowOff>40982</xdr:rowOff>
    </xdr:to>
    <xdr:sp macro="" textlink="">
      <xdr:nvSpPr>
        <xdr:cNvPr id="624" name="円/楕円 623"/>
        <xdr:cNvSpPr/>
      </xdr:nvSpPr>
      <xdr:spPr>
        <a:xfrm>
          <a:off x="14541500" y="1331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32109</xdr:rowOff>
    </xdr:from>
    <xdr:ext cx="534377" cy="259045"/>
    <xdr:sp macro="" textlink="">
      <xdr:nvSpPr>
        <xdr:cNvPr id="625" name="テキスト ボックス 624"/>
        <xdr:cNvSpPr txBox="1"/>
      </xdr:nvSpPr>
      <xdr:spPr>
        <a:xfrm>
          <a:off x="14325111" y="1340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22,465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109903</xdr:rowOff>
    </xdr:from>
    <xdr:to>
      <xdr:col>20</xdr:col>
      <xdr:colOff>9525</xdr:colOff>
      <xdr:row>78</xdr:row>
      <xdr:rowOff>40053</xdr:rowOff>
    </xdr:to>
    <xdr:sp macro="" textlink="">
      <xdr:nvSpPr>
        <xdr:cNvPr id="626" name="円/楕円 625"/>
        <xdr:cNvSpPr/>
      </xdr:nvSpPr>
      <xdr:spPr>
        <a:xfrm>
          <a:off x="13652500" y="1331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31180</xdr:rowOff>
    </xdr:from>
    <xdr:ext cx="534377" cy="259045"/>
    <xdr:sp macro="" textlink="">
      <xdr:nvSpPr>
        <xdr:cNvPr id="627" name="テキスト ボックス 626"/>
        <xdr:cNvSpPr txBox="1"/>
      </xdr:nvSpPr>
      <xdr:spPr>
        <a:xfrm>
          <a:off x="13436111" y="1340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22,530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110860</xdr:rowOff>
    </xdr:from>
    <xdr:to>
      <xdr:col>18</xdr:col>
      <xdr:colOff>492125</xdr:colOff>
      <xdr:row>78</xdr:row>
      <xdr:rowOff>41010</xdr:rowOff>
    </xdr:to>
    <xdr:sp macro="" textlink="">
      <xdr:nvSpPr>
        <xdr:cNvPr id="628" name="円/楕円 627"/>
        <xdr:cNvSpPr/>
      </xdr:nvSpPr>
      <xdr:spPr>
        <a:xfrm>
          <a:off x="12763500" y="1331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32137</xdr:rowOff>
    </xdr:from>
    <xdr:ext cx="534377" cy="259045"/>
    <xdr:sp macro="" textlink="">
      <xdr:nvSpPr>
        <xdr:cNvPr id="629" name="テキスト ボックス 628"/>
        <xdr:cNvSpPr txBox="1"/>
      </xdr:nvSpPr>
      <xdr:spPr>
        <a:xfrm>
          <a:off x="12547111" y="1340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22,463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68569</xdr:rowOff>
    </xdr:from>
    <xdr:to>
      <xdr:col>23</xdr:col>
      <xdr:colOff>517525</xdr:colOff>
      <xdr:row>98</xdr:row>
      <xdr:rowOff>124603</xdr:rowOff>
    </xdr:to>
    <xdr:cxnSp macro="">
      <xdr:nvCxnSpPr>
        <xdr:cNvPr id="656" name="直線コネクタ 655"/>
        <xdr:cNvCxnSpPr/>
      </xdr:nvCxnSpPr>
      <xdr:spPr>
        <a:xfrm flipV="1">
          <a:off x="15481300" y="16870669"/>
          <a:ext cx="838200" cy="5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29033</xdr:rowOff>
    </xdr:from>
    <xdr:ext cx="469744" cy="259045"/>
    <xdr:sp macro="" textlink="">
      <xdr:nvSpPr>
        <xdr:cNvPr id="657" name="積立金平均値テキスト"/>
        <xdr:cNvSpPr txBox="1"/>
      </xdr:nvSpPr>
      <xdr:spPr>
        <a:xfrm>
          <a:off x="16370300" y="16659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124603</xdr:rowOff>
    </xdr:from>
    <xdr:to>
      <xdr:col>22</xdr:col>
      <xdr:colOff>365125</xdr:colOff>
      <xdr:row>98</xdr:row>
      <xdr:rowOff>128443</xdr:rowOff>
    </xdr:to>
    <xdr:cxnSp macro="">
      <xdr:nvCxnSpPr>
        <xdr:cNvPr id="659" name="直線コネクタ 658"/>
        <xdr:cNvCxnSpPr/>
      </xdr:nvCxnSpPr>
      <xdr:spPr>
        <a:xfrm flipV="1">
          <a:off x="14592300" y="16926703"/>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138122</xdr:rowOff>
    </xdr:from>
    <xdr:to>
      <xdr:col>22</xdr:col>
      <xdr:colOff>415925</xdr:colOff>
      <xdr:row>98</xdr:row>
      <xdr:rowOff>68272</xdr:rowOff>
    </xdr:to>
    <xdr:sp macro="" textlink="">
      <xdr:nvSpPr>
        <xdr:cNvPr id="660" name="フローチャート : 判断 659"/>
        <xdr:cNvSpPr/>
      </xdr:nvSpPr>
      <xdr:spPr>
        <a:xfrm>
          <a:off x="15430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84799</xdr:rowOff>
    </xdr:from>
    <xdr:ext cx="534377" cy="259045"/>
    <xdr:sp macro="" textlink="">
      <xdr:nvSpPr>
        <xdr:cNvPr id="661" name="テキスト ボックス 660"/>
        <xdr:cNvSpPr txBox="1"/>
      </xdr:nvSpPr>
      <xdr:spPr>
        <a:xfrm>
          <a:off x="15214111" y="165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128443</xdr:rowOff>
    </xdr:from>
    <xdr:to>
      <xdr:col>21</xdr:col>
      <xdr:colOff>161925</xdr:colOff>
      <xdr:row>98</xdr:row>
      <xdr:rowOff>129231</xdr:rowOff>
    </xdr:to>
    <xdr:cxnSp macro="">
      <xdr:nvCxnSpPr>
        <xdr:cNvPr id="662" name="直線コネクタ 661"/>
        <xdr:cNvCxnSpPr/>
      </xdr:nvCxnSpPr>
      <xdr:spPr>
        <a:xfrm flipV="1">
          <a:off x="13703300" y="16930543"/>
          <a:ext cx="889000" cy="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3" name="フローチャート : 判断 662"/>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4" name="テキスト ボックス 663"/>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80721</xdr:rowOff>
    </xdr:from>
    <xdr:to>
      <xdr:col>19</xdr:col>
      <xdr:colOff>644525</xdr:colOff>
      <xdr:row>98</xdr:row>
      <xdr:rowOff>129231</xdr:rowOff>
    </xdr:to>
    <xdr:cxnSp macro="">
      <xdr:nvCxnSpPr>
        <xdr:cNvPr id="665" name="直線コネクタ 664"/>
        <xdr:cNvCxnSpPr/>
      </xdr:nvCxnSpPr>
      <xdr:spPr>
        <a:xfrm>
          <a:off x="12814300" y="16882821"/>
          <a:ext cx="889000" cy="4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6" name="フローチャート : 判断 665"/>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25582</xdr:rowOff>
    </xdr:from>
    <xdr:ext cx="534377" cy="259045"/>
    <xdr:sp macro="" textlink="">
      <xdr:nvSpPr>
        <xdr:cNvPr id="667" name="テキスト ボックス 666"/>
        <xdr:cNvSpPr txBox="1"/>
      </xdr:nvSpPr>
      <xdr:spPr>
        <a:xfrm>
          <a:off x="13436111" y="164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8" name="フローチャート : 判断 667"/>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69" name="テキスト ボックス 668"/>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17769</xdr:rowOff>
    </xdr:from>
    <xdr:to>
      <xdr:col>23</xdr:col>
      <xdr:colOff>568325</xdr:colOff>
      <xdr:row>98</xdr:row>
      <xdr:rowOff>119369</xdr:rowOff>
    </xdr:to>
    <xdr:sp macro="" textlink="">
      <xdr:nvSpPr>
        <xdr:cNvPr id="675" name="円/楕円 674"/>
        <xdr:cNvSpPr/>
      </xdr:nvSpPr>
      <xdr:spPr>
        <a:xfrm>
          <a:off x="16268700" y="1681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156033</xdr:rowOff>
    </xdr:from>
    <xdr:ext cx="469744" cy="259045"/>
    <xdr:sp macro="" textlink="">
      <xdr:nvSpPr>
        <xdr:cNvPr id="676" name="積立金該当値テキスト"/>
        <xdr:cNvSpPr txBox="1"/>
      </xdr:nvSpPr>
      <xdr:spPr>
        <a:xfrm>
          <a:off x="16370300" y="1678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7,779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73803</xdr:rowOff>
    </xdr:from>
    <xdr:to>
      <xdr:col>22</xdr:col>
      <xdr:colOff>415925</xdr:colOff>
      <xdr:row>99</xdr:row>
      <xdr:rowOff>3953</xdr:rowOff>
    </xdr:to>
    <xdr:sp macro="" textlink="">
      <xdr:nvSpPr>
        <xdr:cNvPr id="677" name="円/楕円 676"/>
        <xdr:cNvSpPr/>
      </xdr:nvSpPr>
      <xdr:spPr>
        <a:xfrm>
          <a:off x="15430500" y="1687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166530</xdr:rowOff>
    </xdr:from>
    <xdr:ext cx="469744" cy="259045"/>
    <xdr:sp macro="" textlink="">
      <xdr:nvSpPr>
        <xdr:cNvPr id="678" name="テキスト ボックス 677"/>
        <xdr:cNvSpPr txBox="1"/>
      </xdr:nvSpPr>
      <xdr:spPr>
        <a:xfrm>
          <a:off x="15246427" y="1696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77643</xdr:rowOff>
    </xdr:from>
    <xdr:to>
      <xdr:col>21</xdr:col>
      <xdr:colOff>212725</xdr:colOff>
      <xdr:row>99</xdr:row>
      <xdr:rowOff>7793</xdr:rowOff>
    </xdr:to>
    <xdr:sp macro="" textlink="">
      <xdr:nvSpPr>
        <xdr:cNvPr id="679" name="円/楕円 678"/>
        <xdr:cNvSpPr/>
      </xdr:nvSpPr>
      <xdr:spPr>
        <a:xfrm>
          <a:off x="14541500" y="168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170370</xdr:rowOff>
    </xdr:from>
    <xdr:ext cx="469744" cy="259045"/>
    <xdr:sp macro="" textlink="">
      <xdr:nvSpPr>
        <xdr:cNvPr id="680" name="テキスト ボックス 679"/>
        <xdr:cNvSpPr txBox="1"/>
      </xdr:nvSpPr>
      <xdr:spPr>
        <a:xfrm>
          <a:off x="14357427" y="1697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78431</xdr:rowOff>
    </xdr:from>
    <xdr:to>
      <xdr:col>20</xdr:col>
      <xdr:colOff>9525</xdr:colOff>
      <xdr:row>99</xdr:row>
      <xdr:rowOff>8581</xdr:rowOff>
    </xdr:to>
    <xdr:sp macro="" textlink="">
      <xdr:nvSpPr>
        <xdr:cNvPr id="681" name="円/楕円 680"/>
        <xdr:cNvSpPr/>
      </xdr:nvSpPr>
      <xdr:spPr>
        <a:xfrm>
          <a:off x="13652500" y="1688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171158</xdr:rowOff>
    </xdr:from>
    <xdr:ext cx="469744" cy="259045"/>
    <xdr:sp macro="" textlink="">
      <xdr:nvSpPr>
        <xdr:cNvPr id="682" name="テキスト ボックス 681"/>
        <xdr:cNvSpPr txBox="1"/>
      </xdr:nvSpPr>
      <xdr:spPr>
        <a:xfrm>
          <a:off x="13468427" y="1697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29921</xdr:rowOff>
    </xdr:from>
    <xdr:to>
      <xdr:col>18</xdr:col>
      <xdr:colOff>492125</xdr:colOff>
      <xdr:row>98</xdr:row>
      <xdr:rowOff>131521</xdr:rowOff>
    </xdr:to>
    <xdr:sp macro="" textlink="">
      <xdr:nvSpPr>
        <xdr:cNvPr id="683" name="円/楕円 682"/>
        <xdr:cNvSpPr/>
      </xdr:nvSpPr>
      <xdr:spPr>
        <a:xfrm>
          <a:off x="12763500" y="1683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122648</xdr:rowOff>
    </xdr:from>
    <xdr:ext cx="469744" cy="259045"/>
    <xdr:sp macro="" textlink="">
      <xdr:nvSpPr>
        <xdr:cNvPr id="684" name="テキスト ボックス 683"/>
        <xdr:cNvSpPr txBox="1"/>
      </xdr:nvSpPr>
      <xdr:spPr>
        <a:xfrm>
          <a:off x="12579427" y="16924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5" name="直線コネクタ 71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159566</xdr:rowOff>
    </xdr:from>
    <xdr:ext cx="378565" cy="259045"/>
    <xdr:sp macro="" textlink="">
      <xdr:nvSpPr>
        <xdr:cNvPr id="716" name="投資及び出資金平均値テキスト"/>
        <xdr:cNvSpPr txBox="1"/>
      </xdr:nvSpPr>
      <xdr:spPr>
        <a:xfrm>
          <a:off x="22212300" y="6503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8" name="直線コネクタ 71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126891</xdr:rowOff>
    </xdr:from>
    <xdr:to>
      <xdr:col>31</xdr:col>
      <xdr:colOff>85725</xdr:colOff>
      <xdr:row>39</xdr:row>
      <xdr:rowOff>57041</xdr:rowOff>
    </xdr:to>
    <xdr:sp macro="" textlink="">
      <xdr:nvSpPr>
        <xdr:cNvPr id="719" name="フローチャート : 判断 718"/>
        <xdr:cNvSpPr/>
      </xdr:nvSpPr>
      <xdr:spPr>
        <a:xfrm>
          <a:off x="21272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73568</xdr:rowOff>
    </xdr:from>
    <xdr:ext cx="378565" cy="259045"/>
    <xdr:sp macro="" textlink="">
      <xdr:nvSpPr>
        <xdr:cNvPr id="720" name="テキスト ボックス 719"/>
        <xdr:cNvSpPr txBox="1"/>
      </xdr:nvSpPr>
      <xdr:spPr>
        <a:xfrm>
          <a:off x="21134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1" name="直線コネクタ 72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2" name="フローチャート : 判断 721"/>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30678</xdr:rowOff>
    </xdr:from>
    <xdr:ext cx="469744" cy="259045"/>
    <xdr:sp macro="" textlink="">
      <xdr:nvSpPr>
        <xdr:cNvPr id="723" name="テキスト ボックス 722"/>
        <xdr:cNvSpPr txBox="1"/>
      </xdr:nvSpPr>
      <xdr:spPr>
        <a:xfrm>
          <a:off x="20199427"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4" name="直線コネクタ 72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5" name="フローチャート : 判断 724"/>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154231</xdr:rowOff>
    </xdr:from>
    <xdr:ext cx="469744" cy="259045"/>
    <xdr:sp macro="" textlink="">
      <xdr:nvSpPr>
        <xdr:cNvPr id="726" name="テキスト ボックス 725"/>
        <xdr:cNvSpPr txBox="1"/>
      </xdr:nvSpPr>
      <xdr:spPr>
        <a:xfrm>
          <a:off x="19310427"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7" name="フローチャート : 判断 726"/>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4988</xdr:rowOff>
    </xdr:from>
    <xdr:ext cx="469744" cy="259045"/>
    <xdr:sp macro="" textlink="">
      <xdr:nvSpPr>
        <xdr:cNvPr id="728" name="テキスト ボックス 727"/>
        <xdr:cNvSpPr txBox="1"/>
      </xdr:nvSpPr>
      <xdr:spPr>
        <a:xfrm>
          <a:off x="18421427" y="634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4" name="円/楕円 73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6" name="円/楕円 73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7" name="テキスト ボックス 736"/>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8" name="円/楕円 73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9" name="テキスト ボックス 738"/>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0" name="円/楕円 73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1" name="テキスト ボックス 740"/>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2" name="円/楕円 74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3" name="テキスト ボックス 742"/>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55346</xdr:rowOff>
    </xdr:from>
    <xdr:to>
      <xdr:col>32</xdr:col>
      <xdr:colOff>187325</xdr:colOff>
      <xdr:row>58</xdr:row>
      <xdr:rowOff>57313</xdr:rowOff>
    </xdr:to>
    <xdr:cxnSp macro="">
      <xdr:nvCxnSpPr>
        <xdr:cNvPr id="770" name="直線コネクタ 769"/>
        <xdr:cNvCxnSpPr/>
      </xdr:nvCxnSpPr>
      <xdr:spPr>
        <a:xfrm>
          <a:off x="21323300" y="9999446"/>
          <a:ext cx="838200" cy="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150685</xdr:rowOff>
    </xdr:from>
    <xdr:ext cx="469744" cy="259045"/>
    <xdr:sp macro="" textlink="">
      <xdr:nvSpPr>
        <xdr:cNvPr id="771" name="貸付金平均値テキスト"/>
        <xdr:cNvSpPr txBox="1"/>
      </xdr:nvSpPr>
      <xdr:spPr>
        <a:xfrm>
          <a:off x="22212300" y="9751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46203</xdr:rowOff>
    </xdr:from>
    <xdr:to>
      <xdr:col>31</xdr:col>
      <xdr:colOff>34925</xdr:colOff>
      <xdr:row>58</xdr:row>
      <xdr:rowOff>55346</xdr:rowOff>
    </xdr:to>
    <xdr:cxnSp macro="">
      <xdr:nvCxnSpPr>
        <xdr:cNvPr id="773" name="直線コネクタ 772"/>
        <xdr:cNvCxnSpPr/>
      </xdr:nvCxnSpPr>
      <xdr:spPr>
        <a:xfrm>
          <a:off x="20434300" y="999030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141936</xdr:rowOff>
    </xdr:from>
    <xdr:to>
      <xdr:col>31</xdr:col>
      <xdr:colOff>85725</xdr:colOff>
      <xdr:row>58</xdr:row>
      <xdr:rowOff>72086</xdr:rowOff>
    </xdr:to>
    <xdr:sp macro="" textlink="">
      <xdr:nvSpPr>
        <xdr:cNvPr id="774" name="フローチャート : 判断 773"/>
        <xdr:cNvSpPr/>
      </xdr:nvSpPr>
      <xdr:spPr>
        <a:xfrm>
          <a:off x="21272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88613</xdr:rowOff>
    </xdr:from>
    <xdr:ext cx="469744" cy="259045"/>
    <xdr:sp macro="" textlink="">
      <xdr:nvSpPr>
        <xdr:cNvPr id="775" name="テキスト ボックス 774"/>
        <xdr:cNvSpPr txBox="1"/>
      </xdr:nvSpPr>
      <xdr:spPr>
        <a:xfrm>
          <a:off x="21088427"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46203</xdr:rowOff>
    </xdr:from>
    <xdr:to>
      <xdr:col>29</xdr:col>
      <xdr:colOff>517525</xdr:colOff>
      <xdr:row>58</xdr:row>
      <xdr:rowOff>46477</xdr:rowOff>
    </xdr:to>
    <xdr:cxnSp macro="">
      <xdr:nvCxnSpPr>
        <xdr:cNvPr id="776" name="直線コネクタ 775"/>
        <xdr:cNvCxnSpPr/>
      </xdr:nvCxnSpPr>
      <xdr:spPr>
        <a:xfrm flipV="1">
          <a:off x="19545300" y="9990303"/>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7" name="フローチャート : 判断 776"/>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169125</xdr:rowOff>
    </xdr:from>
    <xdr:ext cx="469744" cy="259045"/>
    <xdr:sp macro="" textlink="">
      <xdr:nvSpPr>
        <xdr:cNvPr id="778" name="テキスト ボックス 777"/>
        <xdr:cNvSpPr txBox="1"/>
      </xdr:nvSpPr>
      <xdr:spPr>
        <a:xfrm>
          <a:off x="20199427"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37516</xdr:rowOff>
    </xdr:from>
    <xdr:to>
      <xdr:col>28</xdr:col>
      <xdr:colOff>314325</xdr:colOff>
      <xdr:row>58</xdr:row>
      <xdr:rowOff>46477</xdr:rowOff>
    </xdr:to>
    <xdr:cxnSp macro="">
      <xdr:nvCxnSpPr>
        <xdr:cNvPr id="779" name="直線コネクタ 778"/>
        <xdr:cNvCxnSpPr/>
      </xdr:nvCxnSpPr>
      <xdr:spPr>
        <a:xfrm>
          <a:off x="18656300" y="9981616"/>
          <a:ext cx="8890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80" name="フローチャート : 判断 779"/>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84269</xdr:rowOff>
    </xdr:from>
    <xdr:ext cx="469744" cy="259045"/>
    <xdr:sp macro="" textlink="">
      <xdr:nvSpPr>
        <xdr:cNvPr id="781" name="テキスト ボックス 780"/>
        <xdr:cNvSpPr txBox="1"/>
      </xdr:nvSpPr>
      <xdr:spPr>
        <a:xfrm>
          <a:off x="19310427"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2" name="フローチャート : 判断 781"/>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90350</xdr:rowOff>
    </xdr:from>
    <xdr:ext cx="469744" cy="259045"/>
    <xdr:sp macro="" textlink="">
      <xdr:nvSpPr>
        <xdr:cNvPr id="783" name="テキスト ボックス 782"/>
        <xdr:cNvSpPr txBox="1"/>
      </xdr:nvSpPr>
      <xdr:spPr>
        <a:xfrm>
          <a:off x="18421427" y="952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6513</xdr:rowOff>
    </xdr:from>
    <xdr:to>
      <xdr:col>32</xdr:col>
      <xdr:colOff>238125</xdr:colOff>
      <xdr:row>58</xdr:row>
      <xdr:rowOff>108113</xdr:rowOff>
    </xdr:to>
    <xdr:sp macro="" textlink="">
      <xdr:nvSpPr>
        <xdr:cNvPr id="789" name="円/楕円 788"/>
        <xdr:cNvSpPr/>
      </xdr:nvSpPr>
      <xdr:spPr>
        <a:xfrm>
          <a:off x="22110700" y="995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106235</xdr:rowOff>
    </xdr:from>
    <xdr:ext cx="469744" cy="259045"/>
    <xdr:sp macro="" textlink="">
      <xdr:nvSpPr>
        <xdr:cNvPr id="790" name="貸付金該当値テキスト"/>
        <xdr:cNvSpPr txBox="1"/>
      </xdr:nvSpPr>
      <xdr:spPr>
        <a:xfrm>
          <a:off x="22212300" y="987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4546</xdr:rowOff>
    </xdr:from>
    <xdr:to>
      <xdr:col>31</xdr:col>
      <xdr:colOff>85725</xdr:colOff>
      <xdr:row>58</xdr:row>
      <xdr:rowOff>106146</xdr:rowOff>
    </xdr:to>
    <xdr:sp macro="" textlink="">
      <xdr:nvSpPr>
        <xdr:cNvPr id="791" name="円/楕円 790"/>
        <xdr:cNvSpPr/>
      </xdr:nvSpPr>
      <xdr:spPr>
        <a:xfrm>
          <a:off x="21272500" y="994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97273</xdr:rowOff>
    </xdr:from>
    <xdr:ext cx="469744" cy="259045"/>
    <xdr:sp macro="" textlink="">
      <xdr:nvSpPr>
        <xdr:cNvPr id="792" name="テキスト ボックス 791"/>
        <xdr:cNvSpPr txBox="1"/>
      </xdr:nvSpPr>
      <xdr:spPr>
        <a:xfrm>
          <a:off x="21088427" y="1004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1,845</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166853</xdr:rowOff>
    </xdr:from>
    <xdr:to>
      <xdr:col>29</xdr:col>
      <xdr:colOff>568325</xdr:colOff>
      <xdr:row>58</xdr:row>
      <xdr:rowOff>97003</xdr:rowOff>
    </xdr:to>
    <xdr:sp macro="" textlink="">
      <xdr:nvSpPr>
        <xdr:cNvPr id="793" name="円/楕円 792"/>
        <xdr:cNvSpPr/>
      </xdr:nvSpPr>
      <xdr:spPr>
        <a:xfrm>
          <a:off x="20383500" y="993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88130</xdr:rowOff>
    </xdr:from>
    <xdr:ext cx="469744" cy="259045"/>
    <xdr:sp macro="" textlink="">
      <xdr:nvSpPr>
        <xdr:cNvPr id="794" name="テキスト ボックス 793"/>
        <xdr:cNvSpPr txBox="1"/>
      </xdr:nvSpPr>
      <xdr:spPr>
        <a:xfrm>
          <a:off x="20199427" y="100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2,045</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167127</xdr:rowOff>
    </xdr:from>
    <xdr:to>
      <xdr:col>28</xdr:col>
      <xdr:colOff>365125</xdr:colOff>
      <xdr:row>58</xdr:row>
      <xdr:rowOff>97277</xdr:rowOff>
    </xdr:to>
    <xdr:sp macro="" textlink="">
      <xdr:nvSpPr>
        <xdr:cNvPr id="795" name="円/楕円 794"/>
        <xdr:cNvSpPr/>
      </xdr:nvSpPr>
      <xdr:spPr>
        <a:xfrm>
          <a:off x="19494500" y="993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88404</xdr:rowOff>
    </xdr:from>
    <xdr:ext cx="469744" cy="259045"/>
    <xdr:sp macro="" textlink="">
      <xdr:nvSpPr>
        <xdr:cNvPr id="796" name="テキスト ボックス 795"/>
        <xdr:cNvSpPr txBox="1"/>
      </xdr:nvSpPr>
      <xdr:spPr>
        <a:xfrm>
          <a:off x="19310427" y="10032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2,039</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158166</xdr:rowOff>
    </xdr:from>
    <xdr:to>
      <xdr:col>27</xdr:col>
      <xdr:colOff>161925</xdr:colOff>
      <xdr:row>58</xdr:row>
      <xdr:rowOff>88316</xdr:rowOff>
    </xdr:to>
    <xdr:sp macro="" textlink="">
      <xdr:nvSpPr>
        <xdr:cNvPr id="797" name="円/楕円 796"/>
        <xdr:cNvSpPr/>
      </xdr:nvSpPr>
      <xdr:spPr>
        <a:xfrm>
          <a:off x="18605500" y="993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79443</xdr:rowOff>
    </xdr:from>
    <xdr:ext cx="469744" cy="259045"/>
    <xdr:sp macro="" textlink="">
      <xdr:nvSpPr>
        <xdr:cNvPr id="798" name="テキスト ボックス 797"/>
        <xdr:cNvSpPr txBox="1"/>
      </xdr:nvSpPr>
      <xdr:spPr>
        <a:xfrm>
          <a:off x="18421427" y="100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33548</xdr:rowOff>
    </xdr:from>
    <xdr:to>
      <xdr:col>32</xdr:col>
      <xdr:colOff>187325</xdr:colOff>
      <xdr:row>77</xdr:row>
      <xdr:rowOff>51020</xdr:rowOff>
    </xdr:to>
    <xdr:cxnSp macro="">
      <xdr:nvCxnSpPr>
        <xdr:cNvPr id="830" name="直線コネクタ 829"/>
        <xdr:cNvCxnSpPr/>
      </xdr:nvCxnSpPr>
      <xdr:spPr>
        <a:xfrm>
          <a:off x="21323300" y="13235198"/>
          <a:ext cx="838200" cy="1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59376</xdr:rowOff>
    </xdr:from>
    <xdr:ext cx="534377" cy="259045"/>
    <xdr:sp macro="" textlink="">
      <xdr:nvSpPr>
        <xdr:cNvPr id="831" name="繰出金平均値テキスト"/>
        <xdr:cNvSpPr txBox="1"/>
      </xdr:nvSpPr>
      <xdr:spPr>
        <a:xfrm>
          <a:off x="22212300" y="13261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33548</xdr:rowOff>
    </xdr:from>
    <xdr:to>
      <xdr:col>31</xdr:col>
      <xdr:colOff>34925</xdr:colOff>
      <xdr:row>77</xdr:row>
      <xdr:rowOff>44749</xdr:rowOff>
    </xdr:to>
    <xdr:cxnSp macro="">
      <xdr:nvCxnSpPr>
        <xdr:cNvPr id="833" name="直線コネクタ 832"/>
        <xdr:cNvCxnSpPr/>
      </xdr:nvCxnSpPr>
      <xdr:spPr>
        <a:xfrm flipV="1">
          <a:off x="20434300" y="13235198"/>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4" name="フローチャート : 判断 833"/>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126127</xdr:rowOff>
    </xdr:from>
    <xdr:ext cx="534377" cy="259045"/>
    <xdr:sp macro="" textlink="">
      <xdr:nvSpPr>
        <xdr:cNvPr id="835" name="テキスト ボックス 834"/>
        <xdr:cNvSpPr txBox="1"/>
      </xdr:nvSpPr>
      <xdr:spPr>
        <a:xfrm>
          <a:off x="21056111" y="1332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44749</xdr:rowOff>
    </xdr:from>
    <xdr:to>
      <xdr:col>29</xdr:col>
      <xdr:colOff>517525</xdr:colOff>
      <xdr:row>77</xdr:row>
      <xdr:rowOff>100250</xdr:rowOff>
    </xdr:to>
    <xdr:cxnSp macro="">
      <xdr:nvCxnSpPr>
        <xdr:cNvPr id="836" name="直線コネクタ 835"/>
        <xdr:cNvCxnSpPr/>
      </xdr:nvCxnSpPr>
      <xdr:spPr>
        <a:xfrm flipV="1">
          <a:off x="19545300" y="13246399"/>
          <a:ext cx="889000" cy="5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7" name="フローチャート : 判断 836"/>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112639</xdr:rowOff>
    </xdr:from>
    <xdr:ext cx="534377" cy="259045"/>
    <xdr:sp macro="" textlink="">
      <xdr:nvSpPr>
        <xdr:cNvPr id="838" name="テキスト ボックス 837"/>
        <xdr:cNvSpPr txBox="1"/>
      </xdr:nvSpPr>
      <xdr:spPr>
        <a:xfrm>
          <a:off x="20167111" y="1331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100250</xdr:rowOff>
    </xdr:from>
    <xdr:to>
      <xdr:col>28</xdr:col>
      <xdr:colOff>314325</xdr:colOff>
      <xdr:row>77</xdr:row>
      <xdr:rowOff>110063</xdr:rowOff>
    </xdr:to>
    <xdr:cxnSp macro="">
      <xdr:nvCxnSpPr>
        <xdr:cNvPr id="839" name="直線コネクタ 838"/>
        <xdr:cNvCxnSpPr/>
      </xdr:nvCxnSpPr>
      <xdr:spPr>
        <a:xfrm flipV="1">
          <a:off x="18656300" y="13301900"/>
          <a:ext cx="889000" cy="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40" name="フローチャート : 判断 839"/>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160703</xdr:rowOff>
    </xdr:from>
    <xdr:ext cx="534377" cy="259045"/>
    <xdr:sp macro="" textlink="">
      <xdr:nvSpPr>
        <xdr:cNvPr id="841" name="テキスト ボックス 840"/>
        <xdr:cNvSpPr txBox="1"/>
      </xdr:nvSpPr>
      <xdr:spPr>
        <a:xfrm>
          <a:off x="19278111" y="130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2" name="フローチャート : 判断 841"/>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167381</xdr:rowOff>
    </xdr:from>
    <xdr:ext cx="534377" cy="259045"/>
    <xdr:sp macro="" textlink="">
      <xdr:nvSpPr>
        <xdr:cNvPr id="843" name="テキスト ボックス 842"/>
        <xdr:cNvSpPr txBox="1"/>
      </xdr:nvSpPr>
      <xdr:spPr>
        <a:xfrm>
          <a:off x="18389111" y="1302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220</xdr:rowOff>
    </xdr:from>
    <xdr:to>
      <xdr:col>32</xdr:col>
      <xdr:colOff>238125</xdr:colOff>
      <xdr:row>77</xdr:row>
      <xdr:rowOff>101820</xdr:rowOff>
    </xdr:to>
    <xdr:sp macro="" textlink="">
      <xdr:nvSpPr>
        <xdr:cNvPr id="849" name="円/楕円 848"/>
        <xdr:cNvSpPr/>
      </xdr:nvSpPr>
      <xdr:spPr>
        <a:xfrm>
          <a:off x="22110700" y="132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23097</xdr:rowOff>
    </xdr:from>
    <xdr:ext cx="534377" cy="259045"/>
    <xdr:sp macro="" textlink="">
      <xdr:nvSpPr>
        <xdr:cNvPr id="850" name="繰出金該当値テキスト"/>
        <xdr:cNvSpPr txBox="1"/>
      </xdr:nvSpPr>
      <xdr:spPr>
        <a:xfrm>
          <a:off x="22212300" y="1305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43,931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154198</xdr:rowOff>
    </xdr:from>
    <xdr:to>
      <xdr:col>31</xdr:col>
      <xdr:colOff>85725</xdr:colOff>
      <xdr:row>77</xdr:row>
      <xdr:rowOff>84348</xdr:rowOff>
    </xdr:to>
    <xdr:sp macro="" textlink="">
      <xdr:nvSpPr>
        <xdr:cNvPr id="851" name="円/楕円 850"/>
        <xdr:cNvSpPr/>
      </xdr:nvSpPr>
      <xdr:spPr>
        <a:xfrm>
          <a:off x="21272500" y="1318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100875</xdr:rowOff>
    </xdr:from>
    <xdr:ext cx="534377" cy="259045"/>
    <xdr:sp macro="" textlink="">
      <xdr:nvSpPr>
        <xdr:cNvPr id="852" name="テキスト ボックス 851"/>
        <xdr:cNvSpPr txBox="1"/>
      </xdr:nvSpPr>
      <xdr:spPr>
        <a:xfrm>
          <a:off x="21056111" y="1295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45,001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165399</xdr:rowOff>
    </xdr:from>
    <xdr:to>
      <xdr:col>29</xdr:col>
      <xdr:colOff>568325</xdr:colOff>
      <xdr:row>77</xdr:row>
      <xdr:rowOff>95549</xdr:rowOff>
    </xdr:to>
    <xdr:sp macro="" textlink="">
      <xdr:nvSpPr>
        <xdr:cNvPr id="853" name="円/楕円 852"/>
        <xdr:cNvSpPr/>
      </xdr:nvSpPr>
      <xdr:spPr>
        <a:xfrm>
          <a:off x="20383500" y="1319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112076</xdr:rowOff>
    </xdr:from>
    <xdr:ext cx="534377" cy="259045"/>
    <xdr:sp macro="" textlink="">
      <xdr:nvSpPr>
        <xdr:cNvPr id="854" name="テキスト ボックス 853"/>
        <xdr:cNvSpPr txBox="1"/>
      </xdr:nvSpPr>
      <xdr:spPr>
        <a:xfrm>
          <a:off x="20167111" y="1297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44,315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49450</xdr:rowOff>
    </xdr:from>
    <xdr:to>
      <xdr:col>28</xdr:col>
      <xdr:colOff>365125</xdr:colOff>
      <xdr:row>77</xdr:row>
      <xdr:rowOff>151050</xdr:rowOff>
    </xdr:to>
    <xdr:sp macro="" textlink="">
      <xdr:nvSpPr>
        <xdr:cNvPr id="855" name="円/楕円 854"/>
        <xdr:cNvSpPr/>
      </xdr:nvSpPr>
      <xdr:spPr>
        <a:xfrm>
          <a:off x="19494500" y="132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142177</xdr:rowOff>
    </xdr:from>
    <xdr:ext cx="534377" cy="259045"/>
    <xdr:sp macro="" textlink="">
      <xdr:nvSpPr>
        <xdr:cNvPr id="856" name="テキスト ボックス 855"/>
        <xdr:cNvSpPr txBox="1"/>
      </xdr:nvSpPr>
      <xdr:spPr>
        <a:xfrm>
          <a:off x="19278111" y="1334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40,916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59263</xdr:rowOff>
    </xdr:from>
    <xdr:to>
      <xdr:col>27</xdr:col>
      <xdr:colOff>161925</xdr:colOff>
      <xdr:row>77</xdr:row>
      <xdr:rowOff>160863</xdr:rowOff>
    </xdr:to>
    <xdr:sp macro="" textlink="">
      <xdr:nvSpPr>
        <xdr:cNvPr id="857" name="円/楕円 856"/>
        <xdr:cNvSpPr/>
      </xdr:nvSpPr>
      <xdr:spPr>
        <a:xfrm>
          <a:off x="18605500" y="1326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151990</xdr:rowOff>
    </xdr:from>
    <xdr:ext cx="534377" cy="259045"/>
    <xdr:sp macro="" textlink="">
      <xdr:nvSpPr>
        <xdr:cNvPr id="858" name="テキスト ボックス 857"/>
        <xdr:cNvSpPr txBox="1"/>
      </xdr:nvSpPr>
      <xdr:spPr>
        <a:xfrm>
          <a:off x="18389111" y="1335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40,315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歳出決算総額の住民一人</a:t>
          </a:r>
          <a:r>
            <a:rPr kumimoji="1" lang="ja-JP" altLang="en-US" sz="1300">
              <a:solidFill>
                <a:schemeClr val="dk1"/>
              </a:solidFill>
              <a:effectLst/>
              <a:latin typeface="+mn-lt"/>
              <a:ea typeface="+mn-ea"/>
              <a:cs typeface="+mn-cs"/>
            </a:rPr>
            <a:t>当たり</a:t>
          </a:r>
          <a:r>
            <a:rPr kumimoji="1" lang="ja-JP" altLang="ja-JP" sz="1300">
              <a:solidFill>
                <a:schemeClr val="dk1"/>
              </a:solidFill>
              <a:effectLst/>
              <a:latin typeface="+mn-lt"/>
              <a:ea typeface="+mn-ea"/>
              <a:cs typeface="+mn-cs"/>
            </a:rPr>
            <a:t>のコストは</a:t>
          </a:r>
          <a:r>
            <a:rPr kumimoji="1" lang="ja-JP" altLang="en-US" sz="1300">
              <a:solidFill>
                <a:schemeClr val="dk1"/>
              </a:solidFill>
              <a:effectLst/>
              <a:latin typeface="+mn-ea"/>
              <a:ea typeface="+mn-ea"/>
              <a:cs typeface="+mn-cs"/>
            </a:rPr>
            <a:t>３２６</a:t>
          </a:r>
          <a:r>
            <a:rPr kumimoji="1" lang="en-US"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５６０円</a:t>
          </a:r>
          <a:r>
            <a:rPr kumimoji="1" lang="ja-JP" altLang="ja-JP" sz="1300">
              <a:solidFill>
                <a:schemeClr val="dk1"/>
              </a:solidFill>
              <a:effectLst/>
              <a:latin typeface="+mn-lt"/>
              <a:ea typeface="+mn-ea"/>
              <a:cs typeface="+mn-cs"/>
            </a:rPr>
            <a:t>となっている。主な構成項目である扶助費は、住民一人当たり８</a:t>
          </a:r>
          <a:r>
            <a:rPr kumimoji="1" lang="ja-JP" altLang="en-US" sz="1300">
              <a:solidFill>
                <a:schemeClr val="dk1"/>
              </a:solidFill>
              <a:effectLst/>
              <a:latin typeface="+mn-lt"/>
              <a:ea typeface="+mn-ea"/>
              <a:cs typeface="+mn-cs"/>
            </a:rPr>
            <a:t>９</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８６８</a:t>
          </a:r>
          <a:r>
            <a:rPr kumimoji="1" lang="ja-JP" altLang="ja-JP" sz="1300">
              <a:solidFill>
                <a:schemeClr val="dk1"/>
              </a:solidFill>
              <a:effectLst/>
              <a:latin typeface="+mn-lt"/>
              <a:ea typeface="+mn-ea"/>
              <a:cs typeface="+mn-cs"/>
            </a:rPr>
            <a:t>円となっており、若干ではあるが、類似団体平均を上回っている。</a:t>
          </a:r>
          <a:endParaRPr lang="ja-JP" altLang="ja-JP" sz="1300">
            <a:effectLst/>
          </a:endParaRPr>
        </a:p>
        <a:p>
          <a:r>
            <a:rPr kumimoji="1" lang="ja-JP" altLang="en-US" sz="1300">
              <a:solidFill>
                <a:schemeClr val="dk1"/>
              </a:solidFill>
              <a:effectLst/>
              <a:latin typeface="+mn-lt"/>
              <a:ea typeface="+mn-ea"/>
              <a:cs typeface="+mn-cs"/>
            </a:rPr>
            <a:t>　この要因は、</a:t>
          </a:r>
          <a:r>
            <a:rPr kumimoji="1" lang="ja-JP" altLang="ja-JP" sz="1300">
              <a:solidFill>
                <a:schemeClr val="dk1"/>
              </a:solidFill>
              <a:effectLst/>
              <a:latin typeface="+mn-lt"/>
              <a:ea typeface="+mn-ea"/>
              <a:cs typeface="+mn-cs"/>
            </a:rPr>
            <a:t>障がい者自立支援給付費や</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開発に伴う子育て世代の転入による児童手当等であり、扶助費全体が近年は増加傾向にある。</a:t>
          </a:r>
          <a:endParaRPr lang="ja-JP" altLang="ja-JP" sz="1300">
            <a:effectLst/>
          </a:endParaRPr>
        </a:p>
        <a:p>
          <a:r>
            <a:rPr kumimoji="1" lang="ja-JP" altLang="ja-JP" sz="1300">
              <a:solidFill>
                <a:schemeClr val="dk1"/>
              </a:solidFill>
              <a:effectLst/>
              <a:latin typeface="+mn-lt"/>
              <a:ea typeface="+mn-ea"/>
              <a:cs typeface="+mn-cs"/>
            </a:rPr>
            <a:t>　また、公債費について、住民一人</a:t>
          </a:r>
          <a:r>
            <a:rPr kumimoji="1" lang="ja-JP" altLang="en-US" sz="1300">
              <a:solidFill>
                <a:schemeClr val="dk1"/>
              </a:solidFill>
              <a:effectLst/>
              <a:latin typeface="+mn-lt"/>
              <a:ea typeface="+mn-ea"/>
              <a:cs typeface="+mn-cs"/>
            </a:rPr>
            <a:t>当</a:t>
          </a:r>
          <a:r>
            <a:rPr kumimoji="1" lang="ja-JP" altLang="ja-JP" sz="1300">
              <a:solidFill>
                <a:schemeClr val="dk1"/>
              </a:solidFill>
              <a:effectLst/>
              <a:latin typeface="+mn-lt"/>
              <a:ea typeface="+mn-ea"/>
              <a:cs typeface="+mn-cs"/>
            </a:rPr>
            <a:t>たりのコストは１９，</a:t>
          </a:r>
          <a:r>
            <a:rPr kumimoji="1" lang="ja-JP" altLang="en-US" sz="1300">
              <a:solidFill>
                <a:schemeClr val="dk1"/>
              </a:solidFill>
              <a:effectLst/>
              <a:latin typeface="+mn-lt"/>
              <a:ea typeface="+mn-ea"/>
              <a:cs typeface="+mn-cs"/>
            </a:rPr>
            <a:t>９６０</a:t>
          </a:r>
          <a:r>
            <a:rPr kumimoji="1" lang="ja-JP" altLang="ja-JP" sz="1300">
              <a:solidFill>
                <a:schemeClr val="dk1"/>
              </a:solidFill>
              <a:effectLst/>
              <a:latin typeface="+mn-lt"/>
              <a:ea typeface="+mn-ea"/>
              <a:cs typeface="+mn-cs"/>
            </a:rPr>
            <a:t>円であり、類似団体平均</a:t>
          </a:r>
          <a:r>
            <a:rPr kumimoji="1" lang="ja-JP" altLang="en-US" sz="1300">
              <a:solidFill>
                <a:schemeClr val="dk1"/>
              </a:solidFill>
              <a:effectLst/>
              <a:latin typeface="+mn-lt"/>
              <a:ea typeface="+mn-ea"/>
              <a:cs typeface="+mn-cs"/>
            </a:rPr>
            <a:t>と比べて低い水準で推移している</a:t>
          </a:r>
          <a:r>
            <a:rPr kumimoji="1" lang="ja-JP" altLang="ja-JP" sz="1300">
              <a:solidFill>
                <a:schemeClr val="dk1"/>
              </a:solidFill>
              <a:effectLst/>
              <a:latin typeface="+mn-lt"/>
              <a:ea typeface="+mn-ea"/>
              <a:cs typeface="+mn-cs"/>
            </a:rPr>
            <a:t>。これは、市債発行を抑制していることが主な要因</a:t>
          </a:r>
          <a:r>
            <a:rPr kumimoji="1" lang="ja-JP" altLang="en-US" sz="1300">
              <a:solidFill>
                <a:schemeClr val="dk1"/>
              </a:solidFill>
              <a:effectLst/>
              <a:latin typeface="+mn-lt"/>
              <a:ea typeface="+mn-ea"/>
              <a:cs typeface="+mn-cs"/>
            </a:rPr>
            <a:t>である</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京都府向日市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55,731
55,287
7.72
18,996,160
18,199,496
732,741
10,987,420
14,964,884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55575</xdr:rowOff>
    </xdr:from>
    <xdr:to>
      <xdr:col>6</xdr:col>
      <xdr:colOff>511175</xdr:colOff>
      <xdr:row>33</xdr:row>
      <xdr:rowOff>37744</xdr:rowOff>
    </xdr:to>
    <xdr:cxnSp macro="">
      <xdr:nvCxnSpPr>
        <xdr:cNvPr id="59" name="直線コネクタ 58"/>
        <xdr:cNvCxnSpPr/>
      </xdr:nvCxnSpPr>
      <xdr:spPr>
        <a:xfrm>
          <a:off x="3797300" y="5541975"/>
          <a:ext cx="838200" cy="15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135907</xdr:rowOff>
    </xdr:from>
    <xdr:ext cx="469744" cy="259045"/>
    <xdr:sp macro="" textlink="">
      <xdr:nvSpPr>
        <xdr:cNvPr id="60" name="議会費平均値テキスト"/>
        <xdr:cNvSpPr txBox="1"/>
      </xdr:nvSpPr>
      <xdr:spPr>
        <a:xfrm>
          <a:off x="4686300" y="596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55575</xdr:rowOff>
    </xdr:from>
    <xdr:to>
      <xdr:col>5</xdr:col>
      <xdr:colOff>358775</xdr:colOff>
      <xdr:row>32</xdr:row>
      <xdr:rowOff>104496</xdr:rowOff>
    </xdr:to>
    <xdr:cxnSp macro="">
      <xdr:nvCxnSpPr>
        <xdr:cNvPr id="62" name="直線コネクタ 61"/>
        <xdr:cNvCxnSpPr/>
      </xdr:nvCxnSpPr>
      <xdr:spPr>
        <a:xfrm flipV="1">
          <a:off x="2908300" y="5541975"/>
          <a:ext cx="889000" cy="4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111218</xdr:rowOff>
    </xdr:from>
    <xdr:ext cx="469744" cy="259045"/>
    <xdr:sp macro="" textlink="">
      <xdr:nvSpPr>
        <xdr:cNvPr id="64" name="テキスト ボックス 63"/>
        <xdr:cNvSpPr txBox="1"/>
      </xdr:nvSpPr>
      <xdr:spPr>
        <a:xfrm>
          <a:off x="3562427"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104496</xdr:rowOff>
    </xdr:from>
    <xdr:to>
      <xdr:col>4</xdr:col>
      <xdr:colOff>155575</xdr:colOff>
      <xdr:row>32</xdr:row>
      <xdr:rowOff>142443</xdr:rowOff>
    </xdr:to>
    <xdr:cxnSp macro="">
      <xdr:nvCxnSpPr>
        <xdr:cNvPr id="65" name="直線コネクタ 64"/>
        <xdr:cNvCxnSpPr/>
      </xdr:nvCxnSpPr>
      <xdr:spPr>
        <a:xfrm flipV="1">
          <a:off x="2019300" y="5590896"/>
          <a:ext cx="889000" cy="3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46888</xdr:rowOff>
    </xdr:from>
    <xdr:to>
      <xdr:col>2</xdr:col>
      <xdr:colOff>638175</xdr:colOff>
      <xdr:row>32</xdr:row>
      <xdr:rowOff>142443</xdr:rowOff>
    </xdr:to>
    <xdr:cxnSp macro="">
      <xdr:nvCxnSpPr>
        <xdr:cNvPr id="68" name="直線コネクタ 67"/>
        <xdr:cNvCxnSpPr/>
      </xdr:nvCxnSpPr>
      <xdr:spPr>
        <a:xfrm>
          <a:off x="1130300" y="5533288"/>
          <a:ext cx="889000" cy="9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158394</xdr:rowOff>
    </xdr:from>
    <xdr:to>
      <xdr:col>6</xdr:col>
      <xdr:colOff>561975</xdr:colOff>
      <xdr:row>33</xdr:row>
      <xdr:rowOff>88544</xdr:rowOff>
    </xdr:to>
    <xdr:sp macro="" textlink="">
      <xdr:nvSpPr>
        <xdr:cNvPr id="78" name="円/楕円 77"/>
        <xdr:cNvSpPr/>
      </xdr:nvSpPr>
      <xdr:spPr>
        <a:xfrm>
          <a:off x="4584700" y="564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9821</xdr:rowOff>
    </xdr:from>
    <xdr:ext cx="469744" cy="259045"/>
    <xdr:sp macro="" textlink="">
      <xdr:nvSpPr>
        <xdr:cNvPr id="79" name="議会費該当値テキスト"/>
        <xdr:cNvSpPr txBox="1"/>
      </xdr:nvSpPr>
      <xdr:spPr>
        <a:xfrm>
          <a:off x="4686300" y="549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4,098</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4775</xdr:rowOff>
    </xdr:from>
    <xdr:to>
      <xdr:col>5</xdr:col>
      <xdr:colOff>409575</xdr:colOff>
      <xdr:row>32</xdr:row>
      <xdr:rowOff>106375</xdr:rowOff>
    </xdr:to>
    <xdr:sp macro="" textlink="">
      <xdr:nvSpPr>
        <xdr:cNvPr id="80" name="円/楕円 79"/>
        <xdr:cNvSpPr/>
      </xdr:nvSpPr>
      <xdr:spPr>
        <a:xfrm>
          <a:off x="3746500" y="549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122902</xdr:rowOff>
    </xdr:from>
    <xdr:ext cx="469744" cy="259045"/>
    <xdr:sp macro="" textlink="">
      <xdr:nvSpPr>
        <xdr:cNvPr id="81" name="テキスト ボックス 80"/>
        <xdr:cNvSpPr txBox="1"/>
      </xdr:nvSpPr>
      <xdr:spPr>
        <a:xfrm>
          <a:off x="3562427" y="526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4,434</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53696</xdr:rowOff>
    </xdr:from>
    <xdr:to>
      <xdr:col>4</xdr:col>
      <xdr:colOff>206375</xdr:colOff>
      <xdr:row>32</xdr:row>
      <xdr:rowOff>155296</xdr:rowOff>
    </xdr:to>
    <xdr:sp macro="" textlink="">
      <xdr:nvSpPr>
        <xdr:cNvPr id="82" name="円/楕円 81"/>
        <xdr:cNvSpPr/>
      </xdr:nvSpPr>
      <xdr:spPr>
        <a:xfrm>
          <a:off x="2857500" y="554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373</xdr:rowOff>
    </xdr:from>
    <xdr:ext cx="469744" cy="259045"/>
    <xdr:sp macro="" textlink="">
      <xdr:nvSpPr>
        <xdr:cNvPr id="83" name="テキスト ボックス 82"/>
        <xdr:cNvSpPr txBox="1"/>
      </xdr:nvSpPr>
      <xdr:spPr>
        <a:xfrm>
          <a:off x="2673427" y="531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4,327</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91643</xdr:rowOff>
    </xdr:from>
    <xdr:to>
      <xdr:col>3</xdr:col>
      <xdr:colOff>3175</xdr:colOff>
      <xdr:row>33</xdr:row>
      <xdr:rowOff>21793</xdr:rowOff>
    </xdr:to>
    <xdr:sp macro="" textlink="">
      <xdr:nvSpPr>
        <xdr:cNvPr id="84" name="円/楕円 83"/>
        <xdr:cNvSpPr/>
      </xdr:nvSpPr>
      <xdr:spPr>
        <a:xfrm>
          <a:off x="1968500" y="55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38320</xdr:rowOff>
    </xdr:from>
    <xdr:ext cx="469744" cy="259045"/>
    <xdr:sp macro="" textlink="">
      <xdr:nvSpPr>
        <xdr:cNvPr id="85" name="テキスト ボックス 84"/>
        <xdr:cNvSpPr txBox="1"/>
      </xdr:nvSpPr>
      <xdr:spPr>
        <a:xfrm>
          <a:off x="1784427" y="5353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4,244</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167538</xdr:rowOff>
    </xdr:from>
    <xdr:to>
      <xdr:col>1</xdr:col>
      <xdr:colOff>485775</xdr:colOff>
      <xdr:row>32</xdr:row>
      <xdr:rowOff>97688</xdr:rowOff>
    </xdr:to>
    <xdr:sp macro="" textlink="">
      <xdr:nvSpPr>
        <xdr:cNvPr id="86" name="円/楕円 85"/>
        <xdr:cNvSpPr/>
      </xdr:nvSpPr>
      <xdr:spPr>
        <a:xfrm>
          <a:off x="1079500" y="548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114215</xdr:rowOff>
    </xdr:from>
    <xdr:ext cx="469744" cy="259045"/>
    <xdr:sp macro="" textlink="">
      <xdr:nvSpPr>
        <xdr:cNvPr id="87" name="テキスト ボックス 86"/>
        <xdr:cNvSpPr txBox="1"/>
      </xdr:nvSpPr>
      <xdr:spPr>
        <a:xfrm>
          <a:off x="895427" y="525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94810</xdr:rowOff>
    </xdr:from>
    <xdr:to>
      <xdr:col>6</xdr:col>
      <xdr:colOff>511175</xdr:colOff>
      <xdr:row>57</xdr:row>
      <xdr:rowOff>126487</xdr:rowOff>
    </xdr:to>
    <xdr:cxnSp macro="">
      <xdr:nvCxnSpPr>
        <xdr:cNvPr id="116" name="直線コネクタ 115"/>
        <xdr:cNvCxnSpPr/>
      </xdr:nvCxnSpPr>
      <xdr:spPr>
        <a:xfrm flipV="1">
          <a:off x="3797300" y="9867460"/>
          <a:ext cx="8382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167761</xdr:rowOff>
    </xdr:from>
    <xdr:ext cx="534377" cy="259045"/>
    <xdr:sp macro="" textlink="">
      <xdr:nvSpPr>
        <xdr:cNvPr id="117" name="総務費平均値テキスト"/>
        <xdr:cNvSpPr txBox="1"/>
      </xdr:nvSpPr>
      <xdr:spPr>
        <a:xfrm>
          <a:off x="4686300" y="9597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117449</xdr:rowOff>
    </xdr:from>
    <xdr:to>
      <xdr:col>5</xdr:col>
      <xdr:colOff>358775</xdr:colOff>
      <xdr:row>57</xdr:row>
      <xdr:rowOff>126487</xdr:rowOff>
    </xdr:to>
    <xdr:cxnSp macro="">
      <xdr:nvCxnSpPr>
        <xdr:cNvPr id="119" name="直線コネクタ 118"/>
        <xdr:cNvCxnSpPr/>
      </xdr:nvCxnSpPr>
      <xdr:spPr>
        <a:xfrm>
          <a:off x="2908300" y="9890099"/>
          <a:ext cx="889000" cy="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107074</xdr:rowOff>
    </xdr:from>
    <xdr:to>
      <xdr:col>5</xdr:col>
      <xdr:colOff>409575</xdr:colOff>
      <xdr:row>57</xdr:row>
      <xdr:rowOff>37224</xdr:rowOff>
    </xdr:to>
    <xdr:sp macro="" textlink="">
      <xdr:nvSpPr>
        <xdr:cNvPr id="120" name="フローチャート : 判断 119"/>
        <xdr:cNvSpPr/>
      </xdr:nvSpPr>
      <xdr:spPr>
        <a:xfrm>
          <a:off x="3746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53751</xdr:rowOff>
    </xdr:from>
    <xdr:ext cx="534377" cy="259045"/>
    <xdr:sp macro="" textlink="">
      <xdr:nvSpPr>
        <xdr:cNvPr id="121" name="テキスト ボックス 120"/>
        <xdr:cNvSpPr txBox="1"/>
      </xdr:nvSpPr>
      <xdr:spPr>
        <a:xfrm>
          <a:off x="3530111" y="94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117449</xdr:rowOff>
    </xdr:from>
    <xdr:to>
      <xdr:col>4</xdr:col>
      <xdr:colOff>155575</xdr:colOff>
      <xdr:row>57</xdr:row>
      <xdr:rowOff>146756</xdr:rowOff>
    </xdr:to>
    <xdr:cxnSp macro="">
      <xdr:nvCxnSpPr>
        <xdr:cNvPr id="122" name="直線コネクタ 121"/>
        <xdr:cNvCxnSpPr/>
      </xdr:nvCxnSpPr>
      <xdr:spPr>
        <a:xfrm flipV="1">
          <a:off x="2019300" y="9890099"/>
          <a:ext cx="889000" cy="2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124094</xdr:rowOff>
    </xdr:from>
    <xdr:to>
      <xdr:col>2</xdr:col>
      <xdr:colOff>638175</xdr:colOff>
      <xdr:row>57</xdr:row>
      <xdr:rowOff>146756</xdr:rowOff>
    </xdr:to>
    <xdr:cxnSp macro="">
      <xdr:nvCxnSpPr>
        <xdr:cNvPr id="125" name="直線コネクタ 124"/>
        <xdr:cNvCxnSpPr/>
      </xdr:nvCxnSpPr>
      <xdr:spPr>
        <a:xfrm>
          <a:off x="1130300" y="9896744"/>
          <a:ext cx="889000" cy="2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44010</xdr:rowOff>
    </xdr:from>
    <xdr:to>
      <xdr:col>6</xdr:col>
      <xdr:colOff>561975</xdr:colOff>
      <xdr:row>57</xdr:row>
      <xdr:rowOff>145610</xdr:rowOff>
    </xdr:to>
    <xdr:sp macro="" textlink="">
      <xdr:nvSpPr>
        <xdr:cNvPr id="135" name="円/楕円 134"/>
        <xdr:cNvSpPr/>
      </xdr:nvSpPr>
      <xdr:spPr>
        <a:xfrm>
          <a:off x="4584700" y="981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130387</xdr:rowOff>
    </xdr:from>
    <xdr:ext cx="534377" cy="259045"/>
    <xdr:sp macro="" textlink="">
      <xdr:nvSpPr>
        <xdr:cNvPr id="136" name="総務費該当値テキスト"/>
        <xdr:cNvSpPr txBox="1"/>
      </xdr:nvSpPr>
      <xdr:spPr>
        <a:xfrm>
          <a:off x="4686300" y="973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38,391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75687</xdr:rowOff>
    </xdr:from>
    <xdr:to>
      <xdr:col>5</xdr:col>
      <xdr:colOff>409575</xdr:colOff>
      <xdr:row>58</xdr:row>
      <xdr:rowOff>5837</xdr:rowOff>
    </xdr:to>
    <xdr:sp macro="" textlink="">
      <xdr:nvSpPr>
        <xdr:cNvPr id="137" name="円/楕円 136"/>
        <xdr:cNvSpPr/>
      </xdr:nvSpPr>
      <xdr:spPr>
        <a:xfrm>
          <a:off x="3746500" y="984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168414</xdr:rowOff>
    </xdr:from>
    <xdr:ext cx="534377" cy="259045"/>
    <xdr:sp macro="" textlink="">
      <xdr:nvSpPr>
        <xdr:cNvPr id="138" name="テキスト ボックス 137"/>
        <xdr:cNvSpPr txBox="1"/>
      </xdr:nvSpPr>
      <xdr:spPr>
        <a:xfrm>
          <a:off x="3530111" y="994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34,234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66649</xdr:rowOff>
    </xdr:from>
    <xdr:to>
      <xdr:col>4</xdr:col>
      <xdr:colOff>206375</xdr:colOff>
      <xdr:row>57</xdr:row>
      <xdr:rowOff>168249</xdr:rowOff>
    </xdr:to>
    <xdr:sp macro="" textlink="">
      <xdr:nvSpPr>
        <xdr:cNvPr id="139" name="円/楕円 138"/>
        <xdr:cNvSpPr/>
      </xdr:nvSpPr>
      <xdr:spPr>
        <a:xfrm>
          <a:off x="2857500" y="983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159376</xdr:rowOff>
    </xdr:from>
    <xdr:ext cx="534377" cy="259045"/>
    <xdr:sp macro="" textlink="">
      <xdr:nvSpPr>
        <xdr:cNvPr id="140" name="テキスト ボックス 139"/>
        <xdr:cNvSpPr txBox="1"/>
      </xdr:nvSpPr>
      <xdr:spPr>
        <a:xfrm>
          <a:off x="2641111" y="99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35,420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95956</xdr:rowOff>
    </xdr:from>
    <xdr:to>
      <xdr:col>3</xdr:col>
      <xdr:colOff>3175</xdr:colOff>
      <xdr:row>58</xdr:row>
      <xdr:rowOff>26106</xdr:rowOff>
    </xdr:to>
    <xdr:sp macro="" textlink="">
      <xdr:nvSpPr>
        <xdr:cNvPr id="141" name="円/楕円 140"/>
        <xdr:cNvSpPr/>
      </xdr:nvSpPr>
      <xdr:spPr>
        <a:xfrm>
          <a:off x="1968500" y="986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17233</xdr:rowOff>
    </xdr:from>
    <xdr:ext cx="534377" cy="259045"/>
    <xdr:sp macro="" textlink="">
      <xdr:nvSpPr>
        <xdr:cNvPr id="142" name="テキスト ボックス 141"/>
        <xdr:cNvSpPr txBox="1"/>
      </xdr:nvSpPr>
      <xdr:spPr>
        <a:xfrm>
          <a:off x="1752111" y="99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31,574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73294</xdr:rowOff>
    </xdr:from>
    <xdr:to>
      <xdr:col>1</xdr:col>
      <xdr:colOff>485775</xdr:colOff>
      <xdr:row>58</xdr:row>
      <xdr:rowOff>3444</xdr:rowOff>
    </xdr:to>
    <xdr:sp macro="" textlink="">
      <xdr:nvSpPr>
        <xdr:cNvPr id="143" name="円/楕円 142"/>
        <xdr:cNvSpPr/>
      </xdr:nvSpPr>
      <xdr:spPr>
        <a:xfrm>
          <a:off x="1079500" y="984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166021</xdr:rowOff>
    </xdr:from>
    <xdr:ext cx="534377" cy="259045"/>
    <xdr:sp macro="" textlink="">
      <xdr:nvSpPr>
        <xdr:cNvPr id="144" name="テキスト ボックス 143"/>
        <xdr:cNvSpPr txBox="1"/>
      </xdr:nvSpPr>
      <xdr:spPr>
        <a:xfrm>
          <a:off x="863111" y="993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34,548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161811</xdr:rowOff>
    </xdr:from>
    <xdr:to>
      <xdr:col>6</xdr:col>
      <xdr:colOff>511175</xdr:colOff>
      <xdr:row>75</xdr:row>
      <xdr:rowOff>27521</xdr:rowOff>
    </xdr:to>
    <xdr:cxnSp macro="">
      <xdr:nvCxnSpPr>
        <xdr:cNvPr id="174" name="直線コネクタ 173"/>
        <xdr:cNvCxnSpPr/>
      </xdr:nvCxnSpPr>
      <xdr:spPr>
        <a:xfrm flipV="1">
          <a:off x="3797300" y="12849111"/>
          <a:ext cx="838200" cy="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147159</xdr:rowOff>
    </xdr:from>
    <xdr:ext cx="599010" cy="259045"/>
    <xdr:sp macro="" textlink="">
      <xdr:nvSpPr>
        <xdr:cNvPr id="175" name="民生費平均値テキスト"/>
        <xdr:cNvSpPr txBox="1"/>
      </xdr:nvSpPr>
      <xdr:spPr>
        <a:xfrm>
          <a:off x="4686300" y="12834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27521</xdr:rowOff>
    </xdr:from>
    <xdr:to>
      <xdr:col>5</xdr:col>
      <xdr:colOff>358775</xdr:colOff>
      <xdr:row>75</xdr:row>
      <xdr:rowOff>46304</xdr:rowOff>
    </xdr:to>
    <xdr:cxnSp macro="">
      <xdr:nvCxnSpPr>
        <xdr:cNvPr id="177" name="直線コネクタ 176"/>
        <xdr:cNvCxnSpPr/>
      </xdr:nvCxnSpPr>
      <xdr:spPr>
        <a:xfrm flipV="1">
          <a:off x="2908300" y="12886271"/>
          <a:ext cx="889000" cy="1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30785</xdr:rowOff>
    </xdr:from>
    <xdr:to>
      <xdr:col>5</xdr:col>
      <xdr:colOff>409575</xdr:colOff>
      <xdr:row>75</xdr:row>
      <xdr:rowOff>132385</xdr:rowOff>
    </xdr:to>
    <xdr:sp macro="" textlink="">
      <xdr:nvSpPr>
        <xdr:cNvPr id="178" name="フローチャート : 判断 177"/>
        <xdr:cNvSpPr/>
      </xdr:nvSpPr>
      <xdr:spPr>
        <a:xfrm>
          <a:off x="3746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123511</xdr:rowOff>
    </xdr:from>
    <xdr:ext cx="599010" cy="259045"/>
    <xdr:sp macro="" textlink="">
      <xdr:nvSpPr>
        <xdr:cNvPr id="179" name="テキスト ボックス 178"/>
        <xdr:cNvSpPr txBox="1"/>
      </xdr:nvSpPr>
      <xdr:spPr>
        <a:xfrm>
          <a:off x="3497794" y="1298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46304</xdr:rowOff>
    </xdr:from>
    <xdr:to>
      <xdr:col>4</xdr:col>
      <xdr:colOff>155575</xdr:colOff>
      <xdr:row>76</xdr:row>
      <xdr:rowOff>16511</xdr:rowOff>
    </xdr:to>
    <xdr:cxnSp macro="">
      <xdr:nvCxnSpPr>
        <xdr:cNvPr id="180" name="直線コネクタ 179"/>
        <xdr:cNvCxnSpPr/>
      </xdr:nvCxnSpPr>
      <xdr:spPr>
        <a:xfrm flipV="1">
          <a:off x="2019300" y="12905054"/>
          <a:ext cx="889000" cy="14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108958</xdr:rowOff>
    </xdr:from>
    <xdr:ext cx="599010" cy="259045"/>
    <xdr:sp macro="" textlink="">
      <xdr:nvSpPr>
        <xdr:cNvPr id="182" name="テキスト ボックス 181"/>
        <xdr:cNvSpPr txBox="1"/>
      </xdr:nvSpPr>
      <xdr:spPr>
        <a:xfrm>
          <a:off x="2608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16511</xdr:rowOff>
    </xdr:from>
    <xdr:to>
      <xdr:col>2</xdr:col>
      <xdr:colOff>638175</xdr:colOff>
      <xdr:row>76</xdr:row>
      <xdr:rowOff>41199</xdr:rowOff>
    </xdr:to>
    <xdr:cxnSp macro="">
      <xdr:nvCxnSpPr>
        <xdr:cNvPr id="183" name="直線コネクタ 182"/>
        <xdr:cNvCxnSpPr/>
      </xdr:nvCxnSpPr>
      <xdr:spPr>
        <a:xfrm flipV="1">
          <a:off x="1130300" y="13046711"/>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21290</xdr:rowOff>
    </xdr:from>
    <xdr:ext cx="599010" cy="259045"/>
    <xdr:sp macro="" textlink="">
      <xdr:nvSpPr>
        <xdr:cNvPr id="185" name="テキスト ボックス 184"/>
        <xdr:cNvSpPr txBox="1"/>
      </xdr:nvSpPr>
      <xdr:spPr>
        <a:xfrm>
          <a:off x="1719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91863</xdr:rowOff>
    </xdr:from>
    <xdr:ext cx="599010" cy="259045"/>
    <xdr:sp macro="" textlink="">
      <xdr:nvSpPr>
        <xdr:cNvPr id="187" name="テキスト ボックス 186"/>
        <xdr:cNvSpPr txBox="1"/>
      </xdr:nvSpPr>
      <xdr:spPr>
        <a:xfrm>
          <a:off x="830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111011</xdr:rowOff>
    </xdr:from>
    <xdr:to>
      <xdr:col>6</xdr:col>
      <xdr:colOff>561975</xdr:colOff>
      <xdr:row>75</xdr:row>
      <xdr:rowOff>41161</xdr:rowOff>
    </xdr:to>
    <xdr:sp macro="" textlink="">
      <xdr:nvSpPr>
        <xdr:cNvPr id="193" name="円/楕円 192"/>
        <xdr:cNvSpPr/>
      </xdr:nvSpPr>
      <xdr:spPr>
        <a:xfrm>
          <a:off x="4584700" y="1279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133888</xdr:rowOff>
    </xdr:from>
    <xdr:ext cx="599010" cy="259045"/>
    <xdr:sp macro="" textlink="">
      <xdr:nvSpPr>
        <xdr:cNvPr id="194" name="民生費該当値テキスト"/>
        <xdr:cNvSpPr txBox="1"/>
      </xdr:nvSpPr>
      <xdr:spPr>
        <a:xfrm>
          <a:off x="4686300" y="1264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148,259</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148171</xdr:rowOff>
    </xdr:from>
    <xdr:to>
      <xdr:col>5</xdr:col>
      <xdr:colOff>409575</xdr:colOff>
      <xdr:row>75</xdr:row>
      <xdr:rowOff>78321</xdr:rowOff>
    </xdr:to>
    <xdr:sp macro="" textlink="">
      <xdr:nvSpPr>
        <xdr:cNvPr id="195" name="円/楕円 194"/>
        <xdr:cNvSpPr/>
      </xdr:nvSpPr>
      <xdr:spPr>
        <a:xfrm>
          <a:off x="3746500" y="1283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94848</xdr:rowOff>
    </xdr:from>
    <xdr:ext cx="599010" cy="259045"/>
    <xdr:sp macro="" textlink="">
      <xdr:nvSpPr>
        <xdr:cNvPr id="196" name="テキスト ボックス 195"/>
        <xdr:cNvSpPr txBox="1"/>
      </xdr:nvSpPr>
      <xdr:spPr>
        <a:xfrm>
          <a:off x="3497794" y="12610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145,333</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166954</xdr:rowOff>
    </xdr:from>
    <xdr:to>
      <xdr:col>4</xdr:col>
      <xdr:colOff>206375</xdr:colOff>
      <xdr:row>75</xdr:row>
      <xdr:rowOff>97104</xdr:rowOff>
    </xdr:to>
    <xdr:sp macro="" textlink="">
      <xdr:nvSpPr>
        <xdr:cNvPr id="197" name="円/楕円 196"/>
        <xdr:cNvSpPr/>
      </xdr:nvSpPr>
      <xdr:spPr>
        <a:xfrm>
          <a:off x="2857500" y="1285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88231</xdr:rowOff>
    </xdr:from>
    <xdr:ext cx="599010" cy="259045"/>
    <xdr:sp macro="" textlink="">
      <xdr:nvSpPr>
        <xdr:cNvPr id="198" name="テキスト ボックス 197"/>
        <xdr:cNvSpPr txBox="1"/>
      </xdr:nvSpPr>
      <xdr:spPr>
        <a:xfrm>
          <a:off x="2608794" y="12946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143,854</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137160</xdr:rowOff>
    </xdr:from>
    <xdr:to>
      <xdr:col>3</xdr:col>
      <xdr:colOff>3175</xdr:colOff>
      <xdr:row>76</xdr:row>
      <xdr:rowOff>67311</xdr:rowOff>
    </xdr:to>
    <xdr:sp macro="" textlink="">
      <xdr:nvSpPr>
        <xdr:cNvPr id="199" name="円/楕円 198"/>
        <xdr:cNvSpPr/>
      </xdr:nvSpPr>
      <xdr:spPr>
        <a:xfrm>
          <a:off x="19685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58438</xdr:rowOff>
    </xdr:from>
    <xdr:ext cx="599010" cy="259045"/>
    <xdr:sp macro="" textlink="">
      <xdr:nvSpPr>
        <xdr:cNvPr id="200" name="テキスト ボックス 199"/>
        <xdr:cNvSpPr txBox="1"/>
      </xdr:nvSpPr>
      <xdr:spPr>
        <a:xfrm>
          <a:off x="1719794" y="13088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132,700</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161849</xdr:rowOff>
    </xdr:from>
    <xdr:to>
      <xdr:col>1</xdr:col>
      <xdr:colOff>485775</xdr:colOff>
      <xdr:row>76</xdr:row>
      <xdr:rowOff>91999</xdr:rowOff>
    </xdr:to>
    <xdr:sp macro="" textlink="">
      <xdr:nvSpPr>
        <xdr:cNvPr id="201" name="円/楕円 200"/>
        <xdr:cNvSpPr/>
      </xdr:nvSpPr>
      <xdr:spPr>
        <a:xfrm>
          <a:off x="1079500" y="1302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83126</xdr:rowOff>
    </xdr:from>
    <xdr:ext cx="599010" cy="259045"/>
    <xdr:sp macro="" textlink="">
      <xdr:nvSpPr>
        <xdr:cNvPr id="202" name="テキスト ボックス 201"/>
        <xdr:cNvSpPr txBox="1"/>
      </xdr:nvSpPr>
      <xdr:spPr>
        <a:xfrm>
          <a:off x="830794" y="1311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86818</xdr:rowOff>
    </xdr:from>
    <xdr:to>
      <xdr:col>6</xdr:col>
      <xdr:colOff>511175</xdr:colOff>
      <xdr:row>98</xdr:row>
      <xdr:rowOff>98761</xdr:rowOff>
    </xdr:to>
    <xdr:cxnSp macro="">
      <xdr:nvCxnSpPr>
        <xdr:cNvPr id="232" name="直線コネクタ 231"/>
        <xdr:cNvCxnSpPr/>
      </xdr:nvCxnSpPr>
      <xdr:spPr>
        <a:xfrm>
          <a:off x="3797300" y="16888918"/>
          <a:ext cx="838200" cy="1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102747</xdr:rowOff>
    </xdr:from>
    <xdr:ext cx="534377" cy="259045"/>
    <xdr:sp macro="" textlink="">
      <xdr:nvSpPr>
        <xdr:cNvPr id="233" name="衛生費平均値テキスト"/>
        <xdr:cNvSpPr txBox="1"/>
      </xdr:nvSpPr>
      <xdr:spPr>
        <a:xfrm>
          <a:off x="4686300" y="16561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86818</xdr:rowOff>
    </xdr:from>
    <xdr:to>
      <xdr:col>5</xdr:col>
      <xdr:colOff>358775</xdr:colOff>
      <xdr:row>98</xdr:row>
      <xdr:rowOff>94971</xdr:rowOff>
    </xdr:to>
    <xdr:cxnSp macro="">
      <xdr:nvCxnSpPr>
        <xdr:cNvPr id="235" name="直線コネクタ 234"/>
        <xdr:cNvCxnSpPr/>
      </xdr:nvCxnSpPr>
      <xdr:spPr>
        <a:xfrm flipV="1">
          <a:off x="2908300" y="16888918"/>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6" name="フローチャート : 判断 235"/>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63543</xdr:rowOff>
    </xdr:from>
    <xdr:ext cx="534377" cy="259045"/>
    <xdr:sp macro="" textlink="">
      <xdr:nvSpPr>
        <xdr:cNvPr id="237" name="テキスト ボックス 236"/>
        <xdr:cNvSpPr txBox="1"/>
      </xdr:nvSpPr>
      <xdr:spPr>
        <a:xfrm>
          <a:off x="3530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94971</xdr:rowOff>
    </xdr:from>
    <xdr:to>
      <xdr:col>4</xdr:col>
      <xdr:colOff>155575</xdr:colOff>
      <xdr:row>98</xdr:row>
      <xdr:rowOff>125107</xdr:rowOff>
    </xdr:to>
    <xdr:cxnSp macro="">
      <xdr:nvCxnSpPr>
        <xdr:cNvPr id="238" name="直線コネクタ 237"/>
        <xdr:cNvCxnSpPr/>
      </xdr:nvCxnSpPr>
      <xdr:spPr>
        <a:xfrm flipV="1">
          <a:off x="2019300" y="16897071"/>
          <a:ext cx="889000" cy="3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108438</xdr:rowOff>
    </xdr:from>
    <xdr:to>
      <xdr:col>2</xdr:col>
      <xdr:colOff>638175</xdr:colOff>
      <xdr:row>98</xdr:row>
      <xdr:rowOff>125107</xdr:rowOff>
    </xdr:to>
    <xdr:cxnSp macro="">
      <xdr:nvCxnSpPr>
        <xdr:cNvPr id="241" name="直線コネクタ 240"/>
        <xdr:cNvCxnSpPr/>
      </xdr:nvCxnSpPr>
      <xdr:spPr>
        <a:xfrm>
          <a:off x="1130300" y="16910538"/>
          <a:ext cx="889000" cy="1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47961</xdr:rowOff>
    </xdr:from>
    <xdr:to>
      <xdr:col>6</xdr:col>
      <xdr:colOff>561975</xdr:colOff>
      <xdr:row>98</xdr:row>
      <xdr:rowOff>149561</xdr:rowOff>
    </xdr:to>
    <xdr:sp macro="" textlink="">
      <xdr:nvSpPr>
        <xdr:cNvPr id="251" name="円/楕円 250"/>
        <xdr:cNvSpPr/>
      </xdr:nvSpPr>
      <xdr:spPr>
        <a:xfrm>
          <a:off x="4584700" y="168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26388</xdr:rowOff>
    </xdr:from>
    <xdr:ext cx="534377" cy="259045"/>
    <xdr:sp macro="" textlink="">
      <xdr:nvSpPr>
        <xdr:cNvPr id="252" name="衛生費該当値テキスト"/>
        <xdr:cNvSpPr txBox="1"/>
      </xdr:nvSpPr>
      <xdr:spPr>
        <a:xfrm>
          <a:off x="4686300" y="1682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26,149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36018</xdr:rowOff>
    </xdr:from>
    <xdr:to>
      <xdr:col>5</xdr:col>
      <xdr:colOff>409575</xdr:colOff>
      <xdr:row>98</xdr:row>
      <xdr:rowOff>137618</xdr:rowOff>
    </xdr:to>
    <xdr:sp macro="" textlink="">
      <xdr:nvSpPr>
        <xdr:cNvPr id="253" name="円/楕円 252"/>
        <xdr:cNvSpPr/>
      </xdr:nvSpPr>
      <xdr:spPr>
        <a:xfrm>
          <a:off x="3746500" y="1683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128745</xdr:rowOff>
    </xdr:from>
    <xdr:ext cx="534377" cy="259045"/>
    <xdr:sp macro="" textlink="">
      <xdr:nvSpPr>
        <xdr:cNvPr id="254" name="テキスト ボックス 253"/>
        <xdr:cNvSpPr txBox="1"/>
      </xdr:nvSpPr>
      <xdr:spPr>
        <a:xfrm>
          <a:off x="3530111" y="1693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26,776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44171</xdr:rowOff>
    </xdr:from>
    <xdr:to>
      <xdr:col>4</xdr:col>
      <xdr:colOff>206375</xdr:colOff>
      <xdr:row>98</xdr:row>
      <xdr:rowOff>145771</xdr:rowOff>
    </xdr:to>
    <xdr:sp macro="" textlink="">
      <xdr:nvSpPr>
        <xdr:cNvPr id="255" name="円/楕円 254"/>
        <xdr:cNvSpPr/>
      </xdr:nvSpPr>
      <xdr:spPr>
        <a:xfrm>
          <a:off x="2857500" y="1684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136898</xdr:rowOff>
    </xdr:from>
    <xdr:ext cx="534377" cy="259045"/>
    <xdr:sp macro="" textlink="">
      <xdr:nvSpPr>
        <xdr:cNvPr id="256" name="テキスト ボックス 255"/>
        <xdr:cNvSpPr txBox="1"/>
      </xdr:nvSpPr>
      <xdr:spPr>
        <a:xfrm>
          <a:off x="2641111" y="1693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26,348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74307</xdr:rowOff>
    </xdr:from>
    <xdr:to>
      <xdr:col>3</xdr:col>
      <xdr:colOff>3175</xdr:colOff>
      <xdr:row>99</xdr:row>
      <xdr:rowOff>4457</xdr:rowOff>
    </xdr:to>
    <xdr:sp macro="" textlink="">
      <xdr:nvSpPr>
        <xdr:cNvPr id="257" name="円/楕円 256"/>
        <xdr:cNvSpPr/>
      </xdr:nvSpPr>
      <xdr:spPr>
        <a:xfrm>
          <a:off x="1968500" y="1687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167034</xdr:rowOff>
    </xdr:from>
    <xdr:ext cx="534377" cy="259045"/>
    <xdr:sp macro="" textlink="">
      <xdr:nvSpPr>
        <xdr:cNvPr id="258" name="テキスト ボックス 257"/>
        <xdr:cNvSpPr txBox="1"/>
      </xdr:nvSpPr>
      <xdr:spPr>
        <a:xfrm>
          <a:off x="1752111" y="1696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24,766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57638</xdr:rowOff>
    </xdr:from>
    <xdr:to>
      <xdr:col>1</xdr:col>
      <xdr:colOff>485775</xdr:colOff>
      <xdr:row>98</xdr:row>
      <xdr:rowOff>159238</xdr:rowOff>
    </xdr:to>
    <xdr:sp macro="" textlink="">
      <xdr:nvSpPr>
        <xdr:cNvPr id="259" name="円/楕円 258"/>
        <xdr:cNvSpPr/>
      </xdr:nvSpPr>
      <xdr:spPr>
        <a:xfrm>
          <a:off x="1079500" y="1685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150365</xdr:rowOff>
    </xdr:from>
    <xdr:ext cx="534377" cy="259045"/>
    <xdr:sp macro="" textlink="">
      <xdr:nvSpPr>
        <xdr:cNvPr id="260" name="テキスト ボックス 259"/>
        <xdr:cNvSpPr txBox="1"/>
      </xdr:nvSpPr>
      <xdr:spPr>
        <a:xfrm>
          <a:off x="863111" y="1695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129032</xdr:rowOff>
    </xdr:from>
    <xdr:to>
      <xdr:col>15</xdr:col>
      <xdr:colOff>180975</xdr:colOff>
      <xdr:row>37</xdr:row>
      <xdr:rowOff>133223</xdr:rowOff>
    </xdr:to>
    <xdr:cxnSp macro="">
      <xdr:nvCxnSpPr>
        <xdr:cNvPr id="289" name="直線コネクタ 288"/>
        <xdr:cNvCxnSpPr/>
      </xdr:nvCxnSpPr>
      <xdr:spPr>
        <a:xfrm>
          <a:off x="9639300" y="6472682"/>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95394</xdr:rowOff>
    </xdr:from>
    <xdr:ext cx="378565" cy="259045"/>
    <xdr:sp macro="" textlink="">
      <xdr:nvSpPr>
        <xdr:cNvPr id="290" name="労働費平均値テキスト"/>
        <xdr:cNvSpPr txBox="1"/>
      </xdr:nvSpPr>
      <xdr:spPr>
        <a:xfrm>
          <a:off x="10528300" y="6267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119126</xdr:rowOff>
    </xdr:from>
    <xdr:to>
      <xdr:col>14</xdr:col>
      <xdr:colOff>28575</xdr:colOff>
      <xdr:row>37</xdr:row>
      <xdr:rowOff>129032</xdr:rowOff>
    </xdr:to>
    <xdr:cxnSp macro="">
      <xdr:nvCxnSpPr>
        <xdr:cNvPr id="292" name="直線コネクタ 291"/>
        <xdr:cNvCxnSpPr/>
      </xdr:nvCxnSpPr>
      <xdr:spPr>
        <a:xfrm>
          <a:off x="8750300" y="6291326"/>
          <a:ext cx="889000" cy="18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67945</xdr:rowOff>
    </xdr:from>
    <xdr:to>
      <xdr:col>14</xdr:col>
      <xdr:colOff>79375</xdr:colOff>
      <xdr:row>37</xdr:row>
      <xdr:rowOff>169545</xdr:rowOff>
    </xdr:to>
    <xdr:sp macro="" textlink="">
      <xdr:nvSpPr>
        <xdr:cNvPr id="293" name="フローチャート : 判断 292"/>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14622</xdr:rowOff>
    </xdr:from>
    <xdr:ext cx="378565" cy="259045"/>
    <xdr:sp macro="" textlink="">
      <xdr:nvSpPr>
        <xdr:cNvPr id="294" name="テキスト ボックス 293"/>
        <xdr:cNvSpPr txBox="1"/>
      </xdr:nvSpPr>
      <xdr:spPr>
        <a:xfrm>
          <a:off x="9450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108458</xdr:rowOff>
    </xdr:from>
    <xdr:to>
      <xdr:col>12</xdr:col>
      <xdr:colOff>511175</xdr:colOff>
      <xdr:row>36</xdr:row>
      <xdr:rowOff>119126</xdr:rowOff>
    </xdr:to>
    <xdr:cxnSp macro="">
      <xdr:nvCxnSpPr>
        <xdr:cNvPr id="295" name="直線コネクタ 294"/>
        <xdr:cNvCxnSpPr/>
      </xdr:nvCxnSpPr>
      <xdr:spPr>
        <a:xfrm>
          <a:off x="7861300" y="6109208"/>
          <a:ext cx="889000" cy="18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6" name="フローチャート : 判断 295"/>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154449</xdr:rowOff>
    </xdr:from>
    <xdr:ext cx="469744" cy="259045"/>
    <xdr:sp macro="" textlink="">
      <xdr:nvSpPr>
        <xdr:cNvPr id="297" name="テキスト ボックス 296"/>
        <xdr:cNvSpPr txBox="1"/>
      </xdr:nvSpPr>
      <xdr:spPr>
        <a:xfrm>
          <a:off x="8515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143510</xdr:rowOff>
    </xdr:from>
    <xdr:to>
      <xdr:col>11</xdr:col>
      <xdr:colOff>307975</xdr:colOff>
      <xdr:row>35</xdr:row>
      <xdr:rowOff>108458</xdr:rowOff>
    </xdr:to>
    <xdr:cxnSp macro="">
      <xdr:nvCxnSpPr>
        <xdr:cNvPr id="298" name="直線コネクタ 297"/>
        <xdr:cNvCxnSpPr/>
      </xdr:nvCxnSpPr>
      <xdr:spPr>
        <a:xfrm>
          <a:off x="6972300" y="5801360"/>
          <a:ext cx="889000" cy="30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299" name="フローチャート : 判断 298"/>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9034</xdr:rowOff>
    </xdr:from>
    <xdr:ext cx="469744" cy="259045"/>
    <xdr:sp macro="" textlink="">
      <xdr:nvSpPr>
        <xdr:cNvPr id="300" name="テキスト ボックス 299"/>
        <xdr:cNvSpPr txBox="1"/>
      </xdr:nvSpPr>
      <xdr:spPr>
        <a:xfrm>
          <a:off x="7626427" y="61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1" name="フローチャート : 判断 300"/>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52468</xdr:rowOff>
    </xdr:from>
    <xdr:ext cx="469744" cy="259045"/>
    <xdr:sp macro="" textlink="">
      <xdr:nvSpPr>
        <xdr:cNvPr id="302" name="テキスト ボックス 301"/>
        <xdr:cNvSpPr txBox="1"/>
      </xdr:nvSpPr>
      <xdr:spPr>
        <a:xfrm>
          <a:off x="6737427" y="605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82423</xdr:rowOff>
    </xdr:from>
    <xdr:to>
      <xdr:col>15</xdr:col>
      <xdr:colOff>231775</xdr:colOff>
      <xdr:row>38</xdr:row>
      <xdr:rowOff>12573</xdr:rowOff>
    </xdr:to>
    <xdr:sp macro="" textlink="">
      <xdr:nvSpPr>
        <xdr:cNvPr id="308" name="円/楕円 307"/>
        <xdr:cNvSpPr/>
      </xdr:nvSpPr>
      <xdr:spPr>
        <a:xfrm>
          <a:off x="10426700" y="642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60850</xdr:rowOff>
    </xdr:from>
    <xdr:ext cx="378565" cy="259045"/>
    <xdr:sp macro="" textlink="">
      <xdr:nvSpPr>
        <xdr:cNvPr id="309" name="労働費該当値テキスト"/>
        <xdr:cNvSpPr txBox="1"/>
      </xdr:nvSpPr>
      <xdr:spPr>
        <a:xfrm>
          <a:off x="10528300" y="6404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78232</xdr:rowOff>
    </xdr:from>
    <xdr:to>
      <xdr:col>14</xdr:col>
      <xdr:colOff>79375</xdr:colOff>
      <xdr:row>38</xdr:row>
      <xdr:rowOff>8382</xdr:rowOff>
    </xdr:to>
    <xdr:sp macro="" textlink="">
      <xdr:nvSpPr>
        <xdr:cNvPr id="310" name="円/楕円 309"/>
        <xdr:cNvSpPr/>
      </xdr:nvSpPr>
      <xdr:spPr>
        <a:xfrm>
          <a:off x="9588500" y="642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170959</xdr:rowOff>
    </xdr:from>
    <xdr:ext cx="378565" cy="259045"/>
    <xdr:sp macro="" textlink="">
      <xdr:nvSpPr>
        <xdr:cNvPr id="311" name="テキスト ボックス 310"/>
        <xdr:cNvSpPr txBox="1"/>
      </xdr:nvSpPr>
      <xdr:spPr>
        <a:xfrm>
          <a:off x="9450017" y="6514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68326</xdr:rowOff>
    </xdr:from>
    <xdr:to>
      <xdr:col>12</xdr:col>
      <xdr:colOff>561975</xdr:colOff>
      <xdr:row>36</xdr:row>
      <xdr:rowOff>169926</xdr:rowOff>
    </xdr:to>
    <xdr:sp macro="" textlink="">
      <xdr:nvSpPr>
        <xdr:cNvPr id="312" name="円/楕円 311"/>
        <xdr:cNvSpPr/>
      </xdr:nvSpPr>
      <xdr:spPr>
        <a:xfrm>
          <a:off x="8699500" y="624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161053</xdr:rowOff>
    </xdr:from>
    <xdr:ext cx="469744" cy="259045"/>
    <xdr:sp macro="" textlink="">
      <xdr:nvSpPr>
        <xdr:cNvPr id="313" name="テキスト ボックス 312"/>
        <xdr:cNvSpPr txBox="1"/>
      </xdr:nvSpPr>
      <xdr:spPr>
        <a:xfrm>
          <a:off x="8515427" y="633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57658</xdr:rowOff>
    </xdr:from>
    <xdr:to>
      <xdr:col>11</xdr:col>
      <xdr:colOff>358775</xdr:colOff>
      <xdr:row>35</xdr:row>
      <xdr:rowOff>159258</xdr:rowOff>
    </xdr:to>
    <xdr:sp macro="" textlink="">
      <xdr:nvSpPr>
        <xdr:cNvPr id="314" name="円/楕円 313"/>
        <xdr:cNvSpPr/>
      </xdr:nvSpPr>
      <xdr:spPr>
        <a:xfrm>
          <a:off x="7810500" y="605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4335</xdr:rowOff>
    </xdr:from>
    <xdr:ext cx="469744" cy="259045"/>
    <xdr:sp macro="" textlink="">
      <xdr:nvSpPr>
        <xdr:cNvPr id="315" name="テキスト ボックス 314"/>
        <xdr:cNvSpPr txBox="1"/>
      </xdr:nvSpPr>
      <xdr:spPr>
        <a:xfrm>
          <a:off x="7626427" y="583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92710</xdr:rowOff>
    </xdr:from>
    <xdr:to>
      <xdr:col>10</xdr:col>
      <xdr:colOff>155575</xdr:colOff>
      <xdr:row>34</xdr:row>
      <xdr:rowOff>22860</xdr:rowOff>
    </xdr:to>
    <xdr:sp macro="" textlink="">
      <xdr:nvSpPr>
        <xdr:cNvPr id="316" name="円/楕円 315"/>
        <xdr:cNvSpPr/>
      </xdr:nvSpPr>
      <xdr:spPr>
        <a:xfrm>
          <a:off x="6921500" y="575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39387</xdr:rowOff>
    </xdr:from>
    <xdr:ext cx="469744" cy="259045"/>
    <xdr:sp macro="" textlink="">
      <xdr:nvSpPr>
        <xdr:cNvPr id="317" name="テキスト ボックス 316"/>
        <xdr:cNvSpPr txBox="1"/>
      </xdr:nvSpPr>
      <xdr:spPr>
        <a:xfrm>
          <a:off x="6737427" y="552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89797</xdr:rowOff>
    </xdr:from>
    <xdr:to>
      <xdr:col>15</xdr:col>
      <xdr:colOff>180975</xdr:colOff>
      <xdr:row>58</xdr:row>
      <xdr:rowOff>92151</xdr:rowOff>
    </xdr:to>
    <xdr:cxnSp macro="">
      <xdr:nvCxnSpPr>
        <xdr:cNvPr id="344" name="直線コネクタ 343"/>
        <xdr:cNvCxnSpPr/>
      </xdr:nvCxnSpPr>
      <xdr:spPr>
        <a:xfrm>
          <a:off x="9639300" y="10033897"/>
          <a:ext cx="838200" cy="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151142</xdr:rowOff>
    </xdr:from>
    <xdr:ext cx="469744" cy="259045"/>
    <xdr:sp macro="" textlink="">
      <xdr:nvSpPr>
        <xdr:cNvPr id="345" name="農林水産業費平均値テキスト"/>
        <xdr:cNvSpPr txBox="1"/>
      </xdr:nvSpPr>
      <xdr:spPr>
        <a:xfrm>
          <a:off x="10528300" y="9752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89797</xdr:rowOff>
    </xdr:from>
    <xdr:to>
      <xdr:col>14</xdr:col>
      <xdr:colOff>28575</xdr:colOff>
      <xdr:row>58</xdr:row>
      <xdr:rowOff>109868</xdr:rowOff>
    </xdr:to>
    <xdr:cxnSp macro="">
      <xdr:nvCxnSpPr>
        <xdr:cNvPr id="347" name="直線コネクタ 346"/>
        <xdr:cNvCxnSpPr/>
      </xdr:nvCxnSpPr>
      <xdr:spPr>
        <a:xfrm flipV="1">
          <a:off x="8750300" y="10033897"/>
          <a:ext cx="889000" cy="2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48" name="フローチャート : 判断 347"/>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65569</xdr:rowOff>
    </xdr:from>
    <xdr:ext cx="469744" cy="259045"/>
    <xdr:sp macro="" textlink="">
      <xdr:nvSpPr>
        <xdr:cNvPr id="349" name="テキスト ボックス 348"/>
        <xdr:cNvSpPr txBox="1"/>
      </xdr:nvSpPr>
      <xdr:spPr>
        <a:xfrm>
          <a:off x="9404427"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109868</xdr:rowOff>
    </xdr:from>
    <xdr:to>
      <xdr:col>12</xdr:col>
      <xdr:colOff>511175</xdr:colOff>
      <xdr:row>58</xdr:row>
      <xdr:rowOff>116886</xdr:rowOff>
    </xdr:to>
    <xdr:cxnSp macro="">
      <xdr:nvCxnSpPr>
        <xdr:cNvPr id="350" name="直線コネクタ 349"/>
        <xdr:cNvCxnSpPr/>
      </xdr:nvCxnSpPr>
      <xdr:spPr>
        <a:xfrm flipV="1">
          <a:off x="7861300" y="10053968"/>
          <a:ext cx="889000" cy="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1" name="フローチャート : 判断 350"/>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51305</xdr:rowOff>
    </xdr:from>
    <xdr:ext cx="534377" cy="259045"/>
    <xdr:sp macro="" textlink="">
      <xdr:nvSpPr>
        <xdr:cNvPr id="352" name="テキスト ボックス 351"/>
        <xdr:cNvSpPr txBox="1"/>
      </xdr:nvSpPr>
      <xdr:spPr>
        <a:xfrm>
          <a:off x="8483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114119</xdr:rowOff>
    </xdr:from>
    <xdr:to>
      <xdr:col>11</xdr:col>
      <xdr:colOff>307975</xdr:colOff>
      <xdr:row>58</xdr:row>
      <xdr:rowOff>116886</xdr:rowOff>
    </xdr:to>
    <xdr:cxnSp macro="">
      <xdr:nvCxnSpPr>
        <xdr:cNvPr id="353" name="直線コネクタ 352"/>
        <xdr:cNvCxnSpPr/>
      </xdr:nvCxnSpPr>
      <xdr:spPr>
        <a:xfrm>
          <a:off x="6972300" y="10058219"/>
          <a:ext cx="889000" cy="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4" name="フローチャート : 判断 353"/>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60792</xdr:rowOff>
    </xdr:from>
    <xdr:ext cx="534377" cy="259045"/>
    <xdr:sp macro="" textlink="">
      <xdr:nvSpPr>
        <xdr:cNvPr id="355" name="テキスト ボックス 354"/>
        <xdr:cNvSpPr txBox="1"/>
      </xdr:nvSpPr>
      <xdr:spPr>
        <a:xfrm>
          <a:off x="7594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6" name="フローチャート : 判断 355"/>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92864</xdr:rowOff>
    </xdr:from>
    <xdr:ext cx="534377" cy="259045"/>
    <xdr:sp macro="" textlink="">
      <xdr:nvSpPr>
        <xdr:cNvPr id="357" name="テキスト ボックス 356"/>
        <xdr:cNvSpPr txBox="1"/>
      </xdr:nvSpPr>
      <xdr:spPr>
        <a:xfrm>
          <a:off x="6705111" y="95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41351</xdr:rowOff>
    </xdr:from>
    <xdr:to>
      <xdr:col>15</xdr:col>
      <xdr:colOff>231775</xdr:colOff>
      <xdr:row>58</xdr:row>
      <xdr:rowOff>142951</xdr:rowOff>
    </xdr:to>
    <xdr:sp macro="" textlink="">
      <xdr:nvSpPr>
        <xdr:cNvPr id="363" name="円/楕円 362"/>
        <xdr:cNvSpPr/>
      </xdr:nvSpPr>
      <xdr:spPr>
        <a:xfrm>
          <a:off x="10426700" y="998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127728</xdr:rowOff>
    </xdr:from>
    <xdr:ext cx="469744" cy="259045"/>
    <xdr:sp macro="" textlink="">
      <xdr:nvSpPr>
        <xdr:cNvPr id="364" name="農林水産業費該当値テキスト"/>
        <xdr:cNvSpPr txBox="1"/>
      </xdr:nvSpPr>
      <xdr:spPr>
        <a:xfrm>
          <a:off x="10528300" y="990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38997</xdr:rowOff>
    </xdr:from>
    <xdr:to>
      <xdr:col>14</xdr:col>
      <xdr:colOff>79375</xdr:colOff>
      <xdr:row>58</xdr:row>
      <xdr:rowOff>140597</xdr:rowOff>
    </xdr:to>
    <xdr:sp macro="" textlink="">
      <xdr:nvSpPr>
        <xdr:cNvPr id="365" name="円/楕円 364"/>
        <xdr:cNvSpPr/>
      </xdr:nvSpPr>
      <xdr:spPr>
        <a:xfrm>
          <a:off x="9588500" y="998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131724</xdr:rowOff>
    </xdr:from>
    <xdr:ext cx="469744" cy="259045"/>
    <xdr:sp macro="" textlink="">
      <xdr:nvSpPr>
        <xdr:cNvPr id="366" name="テキスト ボックス 365"/>
        <xdr:cNvSpPr txBox="1"/>
      </xdr:nvSpPr>
      <xdr:spPr>
        <a:xfrm>
          <a:off x="9404427" y="10075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59068</xdr:rowOff>
    </xdr:from>
    <xdr:to>
      <xdr:col>12</xdr:col>
      <xdr:colOff>561975</xdr:colOff>
      <xdr:row>58</xdr:row>
      <xdr:rowOff>160668</xdr:rowOff>
    </xdr:to>
    <xdr:sp macro="" textlink="">
      <xdr:nvSpPr>
        <xdr:cNvPr id="367" name="円/楕円 366"/>
        <xdr:cNvSpPr/>
      </xdr:nvSpPr>
      <xdr:spPr>
        <a:xfrm>
          <a:off x="8699500" y="1000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151795</xdr:rowOff>
    </xdr:from>
    <xdr:ext cx="469744" cy="259045"/>
    <xdr:sp macro="" textlink="">
      <xdr:nvSpPr>
        <xdr:cNvPr id="368" name="テキスト ボックス 367"/>
        <xdr:cNvSpPr txBox="1"/>
      </xdr:nvSpPr>
      <xdr:spPr>
        <a:xfrm>
          <a:off x="8515427" y="1009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66086</xdr:rowOff>
    </xdr:from>
    <xdr:to>
      <xdr:col>11</xdr:col>
      <xdr:colOff>358775</xdr:colOff>
      <xdr:row>58</xdr:row>
      <xdr:rowOff>167686</xdr:rowOff>
    </xdr:to>
    <xdr:sp macro="" textlink="">
      <xdr:nvSpPr>
        <xdr:cNvPr id="369" name="円/楕円 368"/>
        <xdr:cNvSpPr/>
      </xdr:nvSpPr>
      <xdr:spPr>
        <a:xfrm>
          <a:off x="7810500" y="1001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58</xdr:row>
      <xdr:rowOff>158813</xdr:rowOff>
    </xdr:from>
    <xdr:ext cx="378565" cy="259045"/>
    <xdr:sp macro="" textlink="">
      <xdr:nvSpPr>
        <xdr:cNvPr id="370" name="テキスト ボックス 369"/>
        <xdr:cNvSpPr txBox="1"/>
      </xdr:nvSpPr>
      <xdr:spPr>
        <a:xfrm>
          <a:off x="7672017" y="10102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63319</xdr:rowOff>
    </xdr:from>
    <xdr:to>
      <xdr:col>10</xdr:col>
      <xdr:colOff>155575</xdr:colOff>
      <xdr:row>58</xdr:row>
      <xdr:rowOff>164919</xdr:rowOff>
    </xdr:to>
    <xdr:sp macro="" textlink="">
      <xdr:nvSpPr>
        <xdr:cNvPr id="371" name="円/楕円 370"/>
        <xdr:cNvSpPr/>
      </xdr:nvSpPr>
      <xdr:spPr>
        <a:xfrm>
          <a:off x="6921500" y="1000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156046</xdr:rowOff>
    </xdr:from>
    <xdr:ext cx="469744" cy="259045"/>
    <xdr:sp macro="" textlink="">
      <xdr:nvSpPr>
        <xdr:cNvPr id="372" name="テキスト ボックス 371"/>
        <xdr:cNvSpPr txBox="1"/>
      </xdr:nvSpPr>
      <xdr:spPr>
        <a:xfrm>
          <a:off x="6737427" y="10100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25,764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3378</xdr:rowOff>
    </xdr:from>
    <xdr:to>
      <xdr:col>15</xdr:col>
      <xdr:colOff>180975</xdr:colOff>
      <xdr:row>78</xdr:row>
      <xdr:rowOff>76988</xdr:rowOff>
    </xdr:to>
    <xdr:cxnSp macro="">
      <xdr:nvCxnSpPr>
        <xdr:cNvPr id="401" name="直線コネクタ 400"/>
        <xdr:cNvCxnSpPr/>
      </xdr:nvCxnSpPr>
      <xdr:spPr>
        <a:xfrm flipV="1">
          <a:off x="9639300" y="13376478"/>
          <a:ext cx="838200" cy="7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121874</xdr:rowOff>
    </xdr:from>
    <xdr:ext cx="469744" cy="259045"/>
    <xdr:sp macro="" textlink="">
      <xdr:nvSpPr>
        <xdr:cNvPr id="402" name="商工費平均値テキスト"/>
        <xdr:cNvSpPr txBox="1"/>
      </xdr:nvSpPr>
      <xdr:spPr>
        <a:xfrm>
          <a:off x="10528300" y="1315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76988</xdr:rowOff>
    </xdr:from>
    <xdr:to>
      <xdr:col>14</xdr:col>
      <xdr:colOff>28575</xdr:colOff>
      <xdr:row>78</xdr:row>
      <xdr:rowOff>132690</xdr:rowOff>
    </xdr:to>
    <xdr:cxnSp macro="">
      <xdr:nvCxnSpPr>
        <xdr:cNvPr id="404" name="直線コネクタ 403"/>
        <xdr:cNvCxnSpPr/>
      </xdr:nvCxnSpPr>
      <xdr:spPr>
        <a:xfrm flipV="1">
          <a:off x="8750300" y="13450088"/>
          <a:ext cx="889000" cy="5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5" name="フローチャート : 判断 404"/>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46587</xdr:rowOff>
    </xdr:from>
    <xdr:ext cx="469744" cy="259045"/>
    <xdr:sp macro="" textlink="">
      <xdr:nvSpPr>
        <xdr:cNvPr id="406" name="テキスト ボックス 405"/>
        <xdr:cNvSpPr txBox="1"/>
      </xdr:nvSpPr>
      <xdr:spPr>
        <a:xfrm>
          <a:off x="9404427"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132690</xdr:rowOff>
    </xdr:from>
    <xdr:to>
      <xdr:col>12</xdr:col>
      <xdr:colOff>511175</xdr:colOff>
      <xdr:row>78</xdr:row>
      <xdr:rowOff>133795</xdr:rowOff>
    </xdr:to>
    <xdr:cxnSp macro="">
      <xdr:nvCxnSpPr>
        <xdr:cNvPr id="407" name="直線コネクタ 406"/>
        <xdr:cNvCxnSpPr/>
      </xdr:nvCxnSpPr>
      <xdr:spPr>
        <a:xfrm flipV="1">
          <a:off x="7861300" y="13505790"/>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08" name="フローチャート : 判断 407"/>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110520</xdr:rowOff>
    </xdr:from>
    <xdr:ext cx="469744" cy="259045"/>
    <xdr:sp macro="" textlink="">
      <xdr:nvSpPr>
        <xdr:cNvPr id="409" name="テキスト ボックス 408"/>
        <xdr:cNvSpPr txBox="1"/>
      </xdr:nvSpPr>
      <xdr:spPr>
        <a:xfrm>
          <a:off x="8515427"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131471</xdr:rowOff>
    </xdr:from>
    <xdr:to>
      <xdr:col>11</xdr:col>
      <xdr:colOff>307975</xdr:colOff>
      <xdr:row>78</xdr:row>
      <xdr:rowOff>133795</xdr:rowOff>
    </xdr:to>
    <xdr:cxnSp macro="">
      <xdr:nvCxnSpPr>
        <xdr:cNvPr id="410" name="直線コネクタ 409"/>
        <xdr:cNvCxnSpPr/>
      </xdr:nvCxnSpPr>
      <xdr:spPr>
        <a:xfrm>
          <a:off x="6972300" y="13504571"/>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1" name="フローチャート : 判断 410"/>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126140</xdr:rowOff>
    </xdr:from>
    <xdr:ext cx="469744" cy="259045"/>
    <xdr:sp macro="" textlink="">
      <xdr:nvSpPr>
        <xdr:cNvPr id="412" name="テキスト ボックス 411"/>
        <xdr:cNvSpPr txBox="1"/>
      </xdr:nvSpPr>
      <xdr:spPr>
        <a:xfrm>
          <a:off x="7626427"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3" name="フローチャート : 判断 412"/>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141876</xdr:rowOff>
    </xdr:from>
    <xdr:ext cx="469744" cy="259045"/>
    <xdr:sp macro="" textlink="">
      <xdr:nvSpPr>
        <xdr:cNvPr id="414" name="テキスト ボックス 413"/>
        <xdr:cNvSpPr txBox="1"/>
      </xdr:nvSpPr>
      <xdr:spPr>
        <a:xfrm>
          <a:off x="6737427" y="13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124028</xdr:rowOff>
    </xdr:from>
    <xdr:to>
      <xdr:col>15</xdr:col>
      <xdr:colOff>231775</xdr:colOff>
      <xdr:row>78</xdr:row>
      <xdr:rowOff>54178</xdr:rowOff>
    </xdr:to>
    <xdr:sp macro="" textlink="">
      <xdr:nvSpPr>
        <xdr:cNvPr id="420" name="円/楕円 419"/>
        <xdr:cNvSpPr/>
      </xdr:nvSpPr>
      <xdr:spPr>
        <a:xfrm>
          <a:off x="10426700" y="1332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102455</xdr:rowOff>
    </xdr:from>
    <xdr:ext cx="469744" cy="259045"/>
    <xdr:sp macro="" textlink="">
      <xdr:nvSpPr>
        <xdr:cNvPr id="421" name="商工費該当値テキスト"/>
        <xdr:cNvSpPr txBox="1"/>
      </xdr:nvSpPr>
      <xdr:spPr>
        <a:xfrm>
          <a:off x="10528300" y="13304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26188</xdr:rowOff>
    </xdr:from>
    <xdr:to>
      <xdr:col>14</xdr:col>
      <xdr:colOff>79375</xdr:colOff>
      <xdr:row>78</xdr:row>
      <xdr:rowOff>127788</xdr:rowOff>
    </xdr:to>
    <xdr:sp macro="" textlink="">
      <xdr:nvSpPr>
        <xdr:cNvPr id="422" name="円/楕円 421"/>
        <xdr:cNvSpPr/>
      </xdr:nvSpPr>
      <xdr:spPr>
        <a:xfrm>
          <a:off x="9588500" y="1339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118915</xdr:rowOff>
    </xdr:from>
    <xdr:ext cx="469744" cy="259045"/>
    <xdr:sp macro="" textlink="">
      <xdr:nvSpPr>
        <xdr:cNvPr id="423" name="テキスト ボックス 422"/>
        <xdr:cNvSpPr txBox="1"/>
      </xdr:nvSpPr>
      <xdr:spPr>
        <a:xfrm>
          <a:off x="9404427" y="13492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81890</xdr:rowOff>
    </xdr:from>
    <xdr:to>
      <xdr:col>12</xdr:col>
      <xdr:colOff>561975</xdr:colOff>
      <xdr:row>79</xdr:row>
      <xdr:rowOff>12040</xdr:rowOff>
    </xdr:to>
    <xdr:sp macro="" textlink="">
      <xdr:nvSpPr>
        <xdr:cNvPr id="424" name="円/楕円 423"/>
        <xdr:cNvSpPr/>
      </xdr:nvSpPr>
      <xdr:spPr>
        <a:xfrm>
          <a:off x="8699500" y="1345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3167</xdr:rowOff>
    </xdr:from>
    <xdr:ext cx="469744" cy="259045"/>
    <xdr:sp macro="" textlink="">
      <xdr:nvSpPr>
        <xdr:cNvPr id="425" name="テキスト ボックス 424"/>
        <xdr:cNvSpPr txBox="1"/>
      </xdr:nvSpPr>
      <xdr:spPr>
        <a:xfrm>
          <a:off x="8515427" y="1354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82995</xdr:rowOff>
    </xdr:from>
    <xdr:to>
      <xdr:col>11</xdr:col>
      <xdr:colOff>358775</xdr:colOff>
      <xdr:row>79</xdr:row>
      <xdr:rowOff>13145</xdr:rowOff>
    </xdr:to>
    <xdr:sp macro="" textlink="">
      <xdr:nvSpPr>
        <xdr:cNvPr id="426" name="円/楕円 425"/>
        <xdr:cNvSpPr/>
      </xdr:nvSpPr>
      <xdr:spPr>
        <a:xfrm>
          <a:off x="7810500" y="1345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4272</xdr:rowOff>
    </xdr:from>
    <xdr:ext cx="469744" cy="259045"/>
    <xdr:sp macro="" textlink="">
      <xdr:nvSpPr>
        <xdr:cNvPr id="427" name="テキスト ボックス 426"/>
        <xdr:cNvSpPr txBox="1"/>
      </xdr:nvSpPr>
      <xdr:spPr>
        <a:xfrm>
          <a:off x="7626427" y="1354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80671</xdr:rowOff>
    </xdr:from>
    <xdr:to>
      <xdr:col>10</xdr:col>
      <xdr:colOff>155575</xdr:colOff>
      <xdr:row>79</xdr:row>
      <xdr:rowOff>10821</xdr:rowOff>
    </xdr:to>
    <xdr:sp macro="" textlink="">
      <xdr:nvSpPr>
        <xdr:cNvPr id="428" name="円/楕円 427"/>
        <xdr:cNvSpPr/>
      </xdr:nvSpPr>
      <xdr:spPr>
        <a:xfrm>
          <a:off x="6921500" y="1345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1948</xdr:rowOff>
    </xdr:from>
    <xdr:ext cx="469744" cy="259045"/>
    <xdr:sp macro="" textlink="">
      <xdr:nvSpPr>
        <xdr:cNvPr id="429" name="テキスト ボックス 428"/>
        <xdr:cNvSpPr txBox="1"/>
      </xdr:nvSpPr>
      <xdr:spPr>
        <a:xfrm>
          <a:off x="6737427" y="1354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46,416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152332</xdr:rowOff>
    </xdr:from>
    <xdr:to>
      <xdr:col>15</xdr:col>
      <xdr:colOff>180975</xdr:colOff>
      <xdr:row>98</xdr:row>
      <xdr:rowOff>15858</xdr:rowOff>
    </xdr:to>
    <xdr:cxnSp macro="">
      <xdr:nvCxnSpPr>
        <xdr:cNvPr id="456" name="直線コネクタ 455"/>
        <xdr:cNvCxnSpPr/>
      </xdr:nvCxnSpPr>
      <xdr:spPr>
        <a:xfrm flipV="1">
          <a:off x="9639300" y="16782982"/>
          <a:ext cx="8382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108252</xdr:rowOff>
    </xdr:from>
    <xdr:ext cx="534377" cy="259045"/>
    <xdr:sp macro="" textlink="">
      <xdr:nvSpPr>
        <xdr:cNvPr id="457" name="土木費平均値テキスト"/>
        <xdr:cNvSpPr txBox="1"/>
      </xdr:nvSpPr>
      <xdr:spPr>
        <a:xfrm>
          <a:off x="10528300" y="16567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163823</xdr:rowOff>
    </xdr:from>
    <xdr:to>
      <xdr:col>14</xdr:col>
      <xdr:colOff>28575</xdr:colOff>
      <xdr:row>98</xdr:row>
      <xdr:rowOff>15858</xdr:rowOff>
    </xdr:to>
    <xdr:cxnSp macro="">
      <xdr:nvCxnSpPr>
        <xdr:cNvPr id="459" name="直線コネクタ 458"/>
        <xdr:cNvCxnSpPr/>
      </xdr:nvCxnSpPr>
      <xdr:spPr>
        <a:xfrm>
          <a:off x="8750300" y="16794473"/>
          <a:ext cx="889000" cy="2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60" name="フローチャート : 判断 459"/>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18629</xdr:rowOff>
    </xdr:from>
    <xdr:ext cx="534377" cy="259045"/>
    <xdr:sp macro="" textlink="">
      <xdr:nvSpPr>
        <xdr:cNvPr id="461" name="テキスト ボックス 460"/>
        <xdr:cNvSpPr txBox="1"/>
      </xdr:nvSpPr>
      <xdr:spPr>
        <a:xfrm>
          <a:off x="9372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158097</xdr:rowOff>
    </xdr:from>
    <xdr:to>
      <xdr:col>12</xdr:col>
      <xdr:colOff>511175</xdr:colOff>
      <xdr:row>97</xdr:row>
      <xdr:rowOff>163823</xdr:rowOff>
    </xdr:to>
    <xdr:cxnSp macro="">
      <xdr:nvCxnSpPr>
        <xdr:cNvPr id="462" name="直線コネクタ 461"/>
        <xdr:cNvCxnSpPr/>
      </xdr:nvCxnSpPr>
      <xdr:spPr>
        <a:xfrm>
          <a:off x="7861300" y="16788747"/>
          <a:ext cx="889000" cy="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3" name="フローチャート : 判断 462"/>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163667</xdr:rowOff>
    </xdr:from>
    <xdr:ext cx="534377" cy="259045"/>
    <xdr:sp macro="" textlink="">
      <xdr:nvSpPr>
        <xdr:cNvPr id="464" name="テキスト ボックス 463"/>
        <xdr:cNvSpPr txBox="1"/>
      </xdr:nvSpPr>
      <xdr:spPr>
        <a:xfrm>
          <a:off x="8483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158097</xdr:rowOff>
    </xdr:from>
    <xdr:to>
      <xdr:col>11</xdr:col>
      <xdr:colOff>307975</xdr:colOff>
      <xdr:row>97</xdr:row>
      <xdr:rowOff>163739</xdr:rowOff>
    </xdr:to>
    <xdr:cxnSp macro="">
      <xdr:nvCxnSpPr>
        <xdr:cNvPr id="465" name="直線コネクタ 464"/>
        <xdr:cNvCxnSpPr/>
      </xdr:nvCxnSpPr>
      <xdr:spPr>
        <a:xfrm flipV="1">
          <a:off x="6972300" y="16788747"/>
          <a:ext cx="889000" cy="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6" name="フローチャート : 判断 465"/>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156584</xdr:rowOff>
    </xdr:from>
    <xdr:ext cx="534377" cy="259045"/>
    <xdr:sp macro="" textlink="">
      <xdr:nvSpPr>
        <xdr:cNvPr id="467" name="テキスト ボックス 466"/>
        <xdr:cNvSpPr txBox="1"/>
      </xdr:nvSpPr>
      <xdr:spPr>
        <a:xfrm>
          <a:off x="7594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68" name="フローチャート : 判断 467"/>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16032</xdr:rowOff>
    </xdr:from>
    <xdr:ext cx="534377" cy="259045"/>
    <xdr:sp macro="" textlink="">
      <xdr:nvSpPr>
        <xdr:cNvPr id="469" name="テキスト ボックス 468"/>
        <xdr:cNvSpPr txBox="1"/>
      </xdr:nvSpPr>
      <xdr:spPr>
        <a:xfrm>
          <a:off x="6705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101532</xdr:rowOff>
    </xdr:from>
    <xdr:to>
      <xdr:col>15</xdr:col>
      <xdr:colOff>231775</xdr:colOff>
      <xdr:row>98</xdr:row>
      <xdr:rowOff>31682</xdr:rowOff>
    </xdr:to>
    <xdr:sp macro="" textlink="">
      <xdr:nvSpPr>
        <xdr:cNvPr id="475" name="円/楕円 474"/>
        <xdr:cNvSpPr/>
      </xdr:nvSpPr>
      <xdr:spPr>
        <a:xfrm>
          <a:off x="10426700" y="1673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63802</xdr:rowOff>
    </xdr:from>
    <xdr:ext cx="534377" cy="259045"/>
    <xdr:sp macro="" textlink="">
      <xdr:nvSpPr>
        <xdr:cNvPr id="476" name="土木費該当値テキスト"/>
        <xdr:cNvSpPr txBox="1"/>
      </xdr:nvSpPr>
      <xdr:spPr>
        <a:xfrm>
          <a:off x="10528300" y="1669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34,737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136508</xdr:rowOff>
    </xdr:from>
    <xdr:to>
      <xdr:col>14</xdr:col>
      <xdr:colOff>79375</xdr:colOff>
      <xdr:row>98</xdr:row>
      <xdr:rowOff>66658</xdr:rowOff>
    </xdr:to>
    <xdr:sp macro="" textlink="">
      <xdr:nvSpPr>
        <xdr:cNvPr id="477" name="円/楕円 476"/>
        <xdr:cNvSpPr/>
      </xdr:nvSpPr>
      <xdr:spPr>
        <a:xfrm>
          <a:off x="9588500" y="1676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57785</xdr:rowOff>
    </xdr:from>
    <xdr:ext cx="534377" cy="259045"/>
    <xdr:sp macro="" textlink="">
      <xdr:nvSpPr>
        <xdr:cNvPr id="478" name="テキスト ボックス 477"/>
        <xdr:cNvSpPr txBox="1"/>
      </xdr:nvSpPr>
      <xdr:spPr>
        <a:xfrm>
          <a:off x="9372111" y="1685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27,087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113023</xdr:rowOff>
    </xdr:from>
    <xdr:to>
      <xdr:col>12</xdr:col>
      <xdr:colOff>561975</xdr:colOff>
      <xdr:row>98</xdr:row>
      <xdr:rowOff>43173</xdr:rowOff>
    </xdr:to>
    <xdr:sp macro="" textlink="">
      <xdr:nvSpPr>
        <xdr:cNvPr id="479" name="円/楕円 478"/>
        <xdr:cNvSpPr/>
      </xdr:nvSpPr>
      <xdr:spPr>
        <a:xfrm>
          <a:off x="8699500" y="1674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34300</xdr:rowOff>
    </xdr:from>
    <xdr:ext cx="534377" cy="259045"/>
    <xdr:sp macro="" textlink="">
      <xdr:nvSpPr>
        <xdr:cNvPr id="480" name="テキスト ボックス 479"/>
        <xdr:cNvSpPr txBox="1"/>
      </xdr:nvSpPr>
      <xdr:spPr>
        <a:xfrm>
          <a:off x="8483111" y="1683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32,224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107297</xdr:rowOff>
    </xdr:from>
    <xdr:to>
      <xdr:col>11</xdr:col>
      <xdr:colOff>358775</xdr:colOff>
      <xdr:row>98</xdr:row>
      <xdr:rowOff>37447</xdr:rowOff>
    </xdr:to>
    <xdr:sp macro="" textlink="">
      <xdr:nvSpPr>
        <xdr:cNvPr id="481" name="円/楕円 480"/>
        <xdr:cNvSpPr/>
      </xdr:nvSpPr>
      <xdr:spPr>
        <a:xfrm>
          <a:off x="7810500" y="1673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28574</xdr:rowOff>
    </xdr:from>
    <xdr:ext cx="534377" cy="259045"/>
    <xdr:sp macro="" textlink="">
      <xdr:nvSpPr>
        <xdr:cNvPr id="482" name="テキスト ボックス 481"/>
        <xdr:cNvSpPr txBox="1"/>
      </xdr:nvSpPr>
      <xdr:spPr>
        <a:xfrm>
          <a:off x="7594111" y="1683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33,476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112939</xdr:rowOff>
    </xdr:from>
    <xdr:to>
      <xdr:col>10</xdr:col>
      <xdr:colOff>155575</xdr:colOff>
      <xdr:row>98</xdr:row>
      <xdr:rowOff>43089</xdr:rowOff>
    </xdr:to>
    <xdr:sp macro="" textlink="">
      <xdr:nvSpPr>
        <xdr:cNvPr id="483" name="円/楕円 482"/>
        <xdr:cNvSpPr/>
      </xdr:nvSpPr>
      <xdr:spPr>
        <a:xfrm>
          <a:off x="6921500" y="1674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34216</xdr:rowOff>
    </xdr:from>
    <xdr:ext cx="534377" cy="259045"/>
    <xdr:sp macro="" textlink="">
      <xdr:nvSpPr>
        <xdr:cNvPr id="484" name="テキスト ボックス 483"/>
        <xdr:cNvSpPr txBox="1"/>
      </xdr:nvSpPr>
      <xdr:spPr>
        <a:xfrm>
          <a:off x="6705111" y="168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32,242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124247</xdr:rowOff>
    </xdr:from>
    <xdr:to>
      <xdr:col>23</xdr:col>
      <xdr:colOff>517525</xdr:colOff>
      <xdr:row>37</xdr:row>
      <xdr:rowOff>162057</xdr:rowOff>
    </xdr:to>
    <xdr:cxnSp macro="">
      <xdr:nvCxnSpPr>
        <xdr:cNvPr id="512" name="直線コネクタ 511"/>
        <xdr:cNvCxnSpPr/>
      </xdr:nvCxnSpPr>
      <xdr:spPr>
        <a:xfrm>
          <a:off x="15481300" y="6467897"/>
          <a:ext cx="838200" cy="3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78402</xdr:rowOff>
    </xdr:from>
    <xdr:ext cx="534377" cy="259045"/>
    <xdr:sp macro="" textlink="">
      <xdr:nvSpPr>
        <xdr:cNvPr id="513" name="消防費平均値テキスト"/>
        <xdr:cNvSpPr txBox="1"/>
      </xdr:nvSpPr>
      <xdr:spPr>
        <a:xfrm>
          <a:off x="16370300" y="625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69383</xdr:rowOff>
    </xdr:from>
    <xdr:to>
      <xdr:col>22</xdr:col>
      <xdr:colOff>365125</xdr:colOff>
      <xdr:row>37</xdr:row>
      <xdr:rowOff>124247</xdr:rowOff>
    </xdr:to>
    <xdr:cxnSp macro="">
      <xdr:nvCxnSpPr>
        <xdr:cNvPr id="515" name="直線コネクタ 514"/>
        <xdr:cNvCxnSpPr/>
      </xdr:nvCxnSpPr>
      <xdr:spPr>
        <a:xfrm>
          <a:off x="14592300" y="6413033"/>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16" name="フローチャート : 判断 515"/>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1764</xdr:rowOff>
    </xdr:from>
    <xdr:ext cx="534377" cy="259045"/>
    <xdr:sp macro="" textlink="">
      <xdr:nvSpPr>
        <xdr:cNvPr id="517" name="テキスト ボックス 516"/>
        <xdr:cNvSpPr txBox="1"/>
      </xdr:nvSpPr>
      <xdr:spPr>
        <a:xfrm>
          <a:off x="15214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170973</xdr:rowOff>
    </xdr:from>
    <xdr:to>
      <xdr:col>21</xdr:col>
      <xdr:colOff>161925</xdr:colOff>
      <xdr:row>37</xdr:row>
      <xdr:rowOff>69383</xdr:rowOff>
    </xdr:to>
    <xdr:cxnSp macro="">
      <xdr:nvCxnSpPr>
        <xdr:cNvPr id="518" name="直線コネクタ 517"/>
        <xdr:cNvCxnSpPr/>
      </xdr:nvCxnSpPr>
      <xdr:spPr>
        <a:xfrm>
          <a:off x="13703300" y="6343173"/>
          <a:ext cx="889000" cy="6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19" name="フローチャート : 判断 518"/>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0" name="テキスト ボックス 519"/>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170973</xdr:rowOff>
    </xdr:from>
    <xdr:to>
      <xdr:col>19</xdr:col>
      <xdr:colOff>644525</xdr:colOff>
      <xdr:row>37</xdr:row>
      <xdr:rowOff>104221</xdr:rowOff>
    </xdr:to>
    <xdr:cxnSp macro="">
      <xdr:nvCxnSpPr>
        <xdr:cNvPr id="521" name="直線コネクタ 520"/>
        <xdr:cNvCxnSpPr/>
      </xdr:nvCxnSpPr>
      <xdr:spPr>
        <a:xfrm flipV="1">
          <a:off x="12814300" y="6343173"/>
          <a:ext cx="889000" cy="10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2" name="フローチャート : 判断 521"/>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49634</xdr:rowOff>
    </xdr:from>
    <xdr:ext cx="534377" cy="259045"/>
    <xdr:sp macro="" textlink="">
      <xdr:nvSpPr>
        <xdr:cNvPr id="523" name="テキスト ボックス 522"/>
        <xdr:cNvSpPr txBox="1"/>
      </xdr:nvSpPr>
      <xdr:spPr>
        <a:xfrm>
          <a:off x="13436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4" name="フローチャート : 判断 523"/>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25" name="テキスト ボックス 524"/>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111257</xdr:rowOff>
    </xdr:from>
    <xdr:to>
      <xdr:col>23</xdr:col>
      <xdr:colOff>568325</xdr:colOff>
      <xdr:row>38</xdr:row>
      <xdr:rowOff>41407</xdr:rowOff>
    </xdr:to>
    <xdr:sp macro="" textlink="">
      <xdr:nvSpPr>
        <xdr:cNvPr id="531" name="円/楕円 530"/>
        <xdr:cNvSpPr/>
      </xdr:nvSpPr>
      <xdr:spPr>
        <a:xfrm>
          <a:off x="16268700" y="645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89684</xdr:rowOff>
    </xdr:from>
    <xdr:ext cx="534377" cy="259045"/>
    <xdr:sp macro="" textlink="">
      <xdr:nvSpPr>
        <xdr:cNvPr id="532" name="消防費該当値テキスト"/>
        <xdr:cNvSpPr txBox="1"/>
      </xdr:nvSpPr>
      <xdr:spPr>
        <a:xfrm>
          <a:off x="16370300" y="643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13,261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73447</xdr:rowOff>
    </xdr:from>
    <xdr:to>
      <xdr:col>22</xdr:col>
      <xdr:colOff>415925</xdr:colOff>
      <xdr:row>38</xdr:row>
      <xdr:rowOff>3597</xdr:rowOff>
    </xdr:to>
    <xdr:sp macro="" textlink="">
      <xdr:nvSpPr>
        <xdr:cNvPr id="533" name="円/楕円 532"/>
        <xdr:cNvSpPr/>
      </xdr:nvSpPr>
      <xdr:spPr>
        <a:xfrm>
          <a:off x="15430500" y="641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20124</xdr:rowOff>
    </xdr:from>
    <xdr:ext cx="534377" cy="259045"/>
    <xdr:sp macro="" textlink="">
      <xdr:nvSpPr>
        <xdr:cNvPr id="534" name="テキスト ボックス 533"/>
        <xdr:cNvSpPr txBox="1"/>
      </xdr:nvSpPr>
      <xdr:spPr>
        <a:xfrm>
          <a:off x="15214111" y="619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18583</xdr:rowOff>
    </xdr:from>
    <xdr:to>
      <xdr:col>21</xdr:col>
      <xdr:colOff>212725</xdr:colOff>
      <xdr:row>37</xdr:row>
      <xdr:rowOff>120183</xdr:rowOff>
    </xdr:to>
    <xdr:sp macro="" textlink="">
      <xdr:nvSpPr>
        <xdr:cNvPr id="535" name="円/楕円 534"/>
        <xdr:cNvSpPr/>
      </xdr:nvSpPr>
      <xdr:spPr>
        <a:xfrm>
          <a:off x="14541500" y="636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111310</xdr:rowOff>
    </xdr:from>
    <xdr:ext cx="534377" cy="259045"/>
    <xdr:sp macro="" textlink="">
      <xdr:nvSpPr>
        <xdr:cNvPr id="536" name="テキスト ボックス 535"/>
        <xdr:cNvSpPr txBox="1"/>
      </xdr:nvSpPr>
      <xdr:spPr>
        <a:xfrm>
          <a:off x="14325111" y="645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120173</xdr:rowOff>
    </xdr:from>
    <xdr:to>
      <xdr:col>20</xdr:col>
      <xdr:colOff>9525</xdr:colOff>
      <xdr:row>37</xdr:row>
      <xdr:rowOff>50323</xdr:rowOff>
    </xdr:to>
    <xdr:sp macro="" textlink="">
      <xdr:nvSpPr>
        <xdr:cNvPr id="537" name="円/楕円 536"/>
        <xdr:cNvSpPr/>
      </xdr:nvSpPr>
      <xdr:spPr>
        <a:xfrm>
          <a:off x="13652500" y="629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66850</xdr:rowOff>
    </xdr:from>
    <xdr:ext cx="534377" cy="259045"/>
    <xdr:sp macro="" textlink="">
      <xdr:nvSpPr>
        <xdr:cNvPr id="538" name="テキスト ボックス 537"/>
        <xdr:cNvSpPr txBox="1"/>
      </xdr:nvSpPr>
      <xdr:spPr>
        <a:xfrm>
          <a:off x="13436111" y="606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16,816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53421</xdr:rowOff>
    </xdr:from>
    <xdr:to>
      <xdr:col>18</xdr:col>
      <xdr:colOff>492125</xdr:colOff>
      <xdr:row>37</xdr:row>
      <xdr:rowOff>155021</xdr:rowOff>
    </xdr:to>
    <xdr:sp macro="" textlink="">
      <xdr:nvSpPr>
        <xdr:cNvPr id="539" name="円/楕円 538"/>
        <xdr:cNvSpPr/>
      </xdr:nvSpPr>
      <xdr:spPr>
        <a:xfrm>
          <a:off x="12763500" y="63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146149</xdr:rowOff>
    </xdr:from>
    <xdr:ext cx="534377" cy="259045"/>
    <xdr:sp macro="" textlink="">
      <xdr:nvSpPr>
        <xdr:cNvPr id="540" name="テキスト ボックス 539"/>
        <xdr:cNvSpPr txBox="1"/>
      </xdr:nvSpPr>
      <xdr:spPr>
        <a:xfrm>
          <a:off x="12547111" y="64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171328</xdr:rowOff>
    </xdr:from>
    <xdr:to>
      <xdr:col>23</xdr:col>
      <xdr:colOff>517525</xdr:colOff>
      <xdr:row>58</xdr:row>
      <xdr:rowOff>51869</xdr:rowOff>
    </xdr:to>
    <xdr:cxnSp macro="">
      <xdr:nvCxnSpPr>
        <xdr:cNvPr id="572" name="直線コネクタ 571"/>
        <xdr:cNvCxnSpPr/>
      </xdr:nvCxnSpPr>
      <xdr:spPr>
        <a:xfrm>
          <a:off x="15481300" y="9943978"/>
          <a:ext cx="838200" cy="5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72458</xdr:rowOff>
    </xdr:from>
    <xdr:ext cx="534377" cy="259045"/>
    <xdr:sp macro="" textlink="">
      <xdr:nvSpPr>
        <xdr:cNvPr id="573" name="教育費平均値テキスト"/>
        <xdr:cNvSpPr txBox="1"/>
      </xdr:nvSpPr>
      <xdr:spPr>
        <a:xfrm>
          <a:off x="16370300" y="9673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95221</xdr:rowOff>
    </xdr:from>
    <xdr:to>
      <xdr:col>22</xdr:col>
      <xdr:colOff>365125</xdr:colOff>
      <xdr:row>57</xdr:row>
      <xdr:rowOff>171328</xdr:rowOff>
    </xdr:to>
    <xdr:cxnSp macro="">
      <xdr:nvCxnSpPr>
        <xdr:cNvPr id="575" name="直線コネクタ 574"/>
        <xdr:cNvCxnSpPr/>
      </xdr:nvCxnSpPr>
      <xdr:spPr>
        <a:xfrm>
          <a:off x="14592300" y="9696421"/>
          <a:ext cx="889000" cy="24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76" name="フローチャート : 判断 575"/>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151461</xdr:rowOff>
    </xdr:from>
    <xdr:ext cx="534377" cy="259045"/>
    <xdr:sp macro="" textlink="">
      <xdr:nvSpPr>
        <xdr:cNvPr id="577" name="テキスト ボックス 576"/>
        <xdr:cNvSpPr txBox="1"/>
      </xdr:nvSpPr>
      <xdr:spPr>
        <a:xfrm>
          <a:off x="15214111" y="958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95221</xdr:rowOff>
    </xdr:from>
    <xdr:to>
      <xdr:col>21</xdr:col>
      <xdr:colOff>161925</xdr:colOff>
      <xdr:row>57</xdr:row>
      <xdr:rowOff>138084</xdr:rowOff>
    </xdr:to>
    <xdr:cxnSp macro="">
      <xdr:nvCxnSpPr>
        <xdr:cNvPr id="578" name="直線コネクタ 577"/>
        <xdr:cNvCxnSpPr/>
      </xdr:nvCxnSpPr>
      <xdr:spPr>
        <a:xfrm flipV="1">
          <a:off x="13703300" y="9696421"/>
          <a:ext cx="889000" cy="21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79" name="フローチャート : 判断 578"/>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51440</xdr:rowOff>
    </xdr:from>
    <xdr:ext cx="534377" cy="259045"/>
    <xdr:sp macro="" textlink="">
      <xdr:nvSpPr>
        <xdr:cNvPr id="580" name="テキスト ボックス 579"/>
        <xdr:cNvSpPr txBox="1"/>
      </xdr:nvSpPr>
      <xdr:spPr>
        <a:xfrm>
          <a:off x="14325111" y="982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110048</xdr:rowOff>
    </xdr:from>
    <xdr:to>
      <xdr:col>19</xdr:col>
      <xdr:colOff>644525</xdr:colOff>
      <xdr:row>57</xdr:row>
      <xdr:rowOff>138084</xdr:rowOff>
    </xdr:to>
    <xdr:cxnSp macro="">
      <xdr:nvCxnSpPr>
        <xdr:cNvPr id="581" name="直線コネクタ 580"/>
        <xdr:cNvCxnSpPr/>
      </xdr:nvCxnSpPr>
      <xdr:spPr>
        <a:xfrm>
          <a:off x="12814300" y="9882698"/>
          <a:ext cx="889000" cy="2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2" name="フローチャート : 判断 581"/>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83975</xdr:rowOff>
    </xdr:from>
    <xdr:ext cx="534377" cy="259045"/>
    <xdr:sp macro="" textlink="">
      <xdr:nvSpPr>
        <xdr:cNvPr id="583" name="テキスト ボックス 582"/>
        <xdr:cNvSpPr txBox="1"/>
      </xdr:nvSpPr>
      <xdr:spPr>
        <a:xfrm>
          <a:off x="13436111" y="95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4" name="フローチャート : 判断 583"/>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104990</xdr:rowOff>
    </xdr:from>
    <xdr:ext cx="534377" cy="259045"/>
    <xdr:sp macro="" textlink="">
      <xdr:nvSpPr>
        <xdr:cNvPr id="585" name="テキスト ボックス 584"/>
        <xdr:cNvSpPr txBox="1"/>
      </xdr:nvSpPr>
      <xdr:spPr>
        <a:xfrm>
          <a:off x="12547111" y="953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1069</xdr:rowOff>
    </xdr:from>
    <xdr:to>
      <xdr:col>23</xdr:col>
      <xdr:colOff>568325</xdr:colOff>
      <xdr:row>58</xdr:row>
      <xdr:rowOff>102669</xdr:rowOff>
    </xdr:to>
    <xdr:sp macro="" textlink="">
      <xdr:nvSpPr>
        <xdr:cNvPr id="591" name="円/楕円 590"/>
        <xdr:cNvSpPr/>
      </xdr:nvSpPr>
      <xdr:spPr>
        <a:xfrm>
          <a:off x="16268700" y="994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150946</xdr:rowOff>
    </xdr:from>
    <xdr:ext cx="534377" cy="259045"/>
    <xdr:sp macro="" textlink="">
      <xdr:nvSpPr>
        <xdr:cNvPr id="592" name="教育費該当値テキスト"/>
        <xdr:cNvSpPr txBox="1"/>
      </xdr:nvSpPr>
      <xdr:spPr>
        <a:xfrm>
          <a:off x="16370300" y="99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33,379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120528</xdr:rowOff>
    </xdr:from>
    <xdr:to>
      <xdr:col>22</xdr:col>
      <xdr:colOff>415925</xdr:colOff>
      <xdr:row>58</xdr:row>
      <xdr:rowOff>50678</xdr:rowOff>
    </xdr:to>
    <xdr:sp macro="" textlink="">
      <xdr:nvSpPr>
        <xdr:cNvPr id="593" name="円/楕円 592"/>
        <xdr:cNvSpPr/>
      </xdr:nvSpPr>
      <xdr:spPr>
        <a:xfrm>
          <a:off x="15430500" y="989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41805</xdr:rowOff>
    </xdr:from>
    <xdr:ext cx="534377" cy="259045"/>
    <xdr:sp macro="" textlink="">
      <xdr:nvSpPr>
        <xdr:cNvPr id="594" name="テキスト ボックス 593"/>
        <xdr:cNvSpPr txBox="1"/>
      </xdr:nvSpPr>
      <xdr:spPr>
        <a:xfrm>
          <a:off x="15214111" y="998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36,563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44421</xdr:rowOff>
    </xdr:from>
    <xdr:to>
      <xdr:col>21</xdr:col>
      <xdr:colOff>212725</xdr:colOff>
      <xdr:row>56</xdr:row>
      <xdr:rowOff>146021</xdr:rowOff>
    </xdr:to>
    <xdr:sp macro="" textlink="">
      <xdr:nvSpPr>
        <xdr:cNvPr id="595" name="円/楕円 594"/>
        <xdr:cNvSpPr/>
      </xdr:nvSpPr>
      <xdr:spPr>
        <a:xfrm>
          <a:off x="14541500" y="964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162548</xdr:rowOff>
    </xdr:from>
    <xdr:ext cx="534377" cy="259045"/>
    <xdr:sp macro="" textlink="">
      <xdr:nvSpPr>
        <xdr:cNvPr id="596" name="テキスト ボックス 595"/>
        <xdr:cNvSpPr txBox="1"/>
      </xdr:nvSpPr>
      <xdr:spPr>
        <a:xfrm>
          <a:off x="14325111" y="942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51,724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87284</xdr:rowOff>
    </xdr:from>
    <xdr:to>
      <xdr:col>20</xdr:col>
      <xdr:colOff>9525</xdr:colOff>
      <xdr:row>58</xdr:row>
      <xdr:rowOff>17434</xdr:rowOff>
    </xdr:to>
    <xdr:sp macro="" textlink="">
      <xdr:nvSpPr>
        <xdr:cNvPr id="597" name="円/楕円 596"/>
        <xdr:cNvSpPr/>
      </xdr:nvSpPr>
      <xdr:spPr>
        <a:xfrm>
          <a:off x="13652500" y="985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8561</xdr:rowOff>
    </xdr:from>
    <xdr:ext cx="534377" cy="259045"/>
    <xdr:sp macro="" textlink="">
      <xdr:nvSpPr>
        <xdr:cNvPr id="598" name="テキスト ボックス 597"/>
        <xdr:cNvSpPr txBox="1"/>
      </xdr:nvSpPr>
      <xdr:spPr>
        <a:xfrm>
          <a:off x="13436111" y="995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38,599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59248</xdr:rowOff>
    </xdr:from>
    <xdr:to>
      <xdr:col>18</xdr:col>
      <xdr:colOff>492125</xdr:colOff>
      <xdr:row>57</xdr:row>
      <xdr:rowOff>160848</xdr:rowOff>
    </xdr:to>
    <xdr:sp macro="" textlink="">
      <xdr:nvSpPr>
        <xdr:cNvPr id="599" name="円/楕円 598"/>
        <xdr:cNvSpPr/>
      </xdr:nvSpPr>
      <xdr:spPr>
        <a:xfrm>
          <a:off x="12763500" y="983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151975</xdr:rowOff>
    </xdr:from>
    <xdr:ext cx="534377" cy="259045"/>
    <xdr:sp macro="" textlink="">
      <xdr:nvSpPr>
        <xdr:cNvPr id="600" name="テキスト ボックス 599"/>
        <xdr:cNvSpPr txBox="1"/>
      </xdr:nvSpPr>
      <xdr:spPr>
        <a:xfrm>
          <a:off x="12547111" y="992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40,316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27" name="直線コネクタ 626"/>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8"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0" name="直線コネクタ 629"/>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68098</xdr:rowOff>
    </xdr:from>
    <xdr:to>
      <xdr:col>22</xdr:col>
      <xdr:colOff>415925</xdr:colOff>
      <xdr:row>78</xdr:row>
      <xdr:rowOff>169698</xdr:rowOff>
    </xdr:to>
    <xdr:sp macro="" textlink="">
      <xdr:nvSpPr>
        <xdr:cNvPr id="631" name="フローチャート : 判断 630"/>
        <xdr:cNvSpPr/>
      </xdr:nvSpPr>
      <xdr:spPr>
        <a:xfrm>
          <a:off x="15430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14775</xdr:rowOff>
    </xdr:from>
    <xdr:ext cx="378565" cy="259045"/>
    <xdr:sp macro="" textlink="">
      <xdr:nvSpPr>
        <xdr:cNvPr id="632" name="テキスト ボックス 631"/>
        <xdr:cNvSpPr txBox="1"/>
      </xdr:nvSpPr>
      <xdr:spPr>
        <a:xfrm>
          <a:off x="15292017" y="1321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3" name="直線コネクタ 632"/>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4" name="フローチャート : 判断 633"/>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5" name="テキスト ボックス 634"/>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36" name="直線コネクタ 635"/>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7" name="フローチャート : 判断 636"/>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38" name="テキスト ボックス 637"/>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39" name="フローチャート : 判断 638"/>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158380</xdr:rowOff>
    </xdr:from>
    <xdr:ext cx="469744" cy="259045"/>
    <xdr:sp macro="" textlink="">
      <xdr:nvSpPr>
        <xdr:cNvPr id="640" name="テキスト ボックス 639"/>
        <xdr:cNvSpPr txBox="1"/>
      </xdr:nvSpPr>
      <xdr:spPr>
        <a:xfrm>
          <a:off x="12579427"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6" name="円/楕円 64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249299" cy="259045"/>
    <xdr:sp macro="" textlink="">
      <xdr:nvSpPr>
        <xdr:cNvPr id="647" name="災害復旧費該当値テキスト"/>
        <xdr:cNvSpPr txBox="1"/>
      </xdr:nvSpPr>
      <xdr:spPr>
        <a:xfrm>
          <a:off x="16370300" y="13420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8" name="円/楕円 647"/>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9" name="テキスト ボックス 648"/>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0" name="円/楕円 649"/>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1" name="テキスト ボックス 650"/>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2" name="円/楕円 651"/>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3" name="テキスト ボックス 652"/>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4" name="円/楕円 653"/>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5" name="テキスト ボックス 654"/>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25972</xdr:rowOff>
    </xdr:from>
    <xdr:to>
      <xdr:col>23</xdr:col>
      <xdr:colOff>517525</xdr:colOff>
      <xdr:row>98</xdr:row>
      <xdr:rowOff>35430</xdr:rowOff>
    </xdr:to>
    <xdr:cxnSp macro="">
      <xdr:nvCxnSpPr>
        <xdr:cNvPr id="688" name="直線コネクタ 687"/>
        <xdr:cNvCxnSpPr/>
      </xdr:nvCxnSpPr>
      <xdr:spPr>
        <a:xfrm flipV="1">
          <a:off x="15481300" y="16828072"/>
          <a:ext cx="838200" cy="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96804</xdr:rowOff>
    </xdr:from>
    <xdr:ext cx="534377" cy="259045"/>
    <xdr:sp macro="" textlink="">
      <xdr:nvSpPr>
        <xdr:cNvPr id="689" name="公債費平均値テキスト"/>
        <xdr:cNvSpPr txBox="1"/>
      </xdr:nvSpPr>
      <xdr:spPr>
        <a:xfrm>
          <a:off x="16370300" y="1638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161632</xdr:rowOff>
    </xdr:from>
    <xdr:to>
      <xdr:col>22</xdr:col>
      <xdr:colOff>365125</xdr:colOff>
      <xdr:row>98</xdr:row>
      <xdr:rowOff>35430</xdr:rowOff>
    </xdr:to>
    <xdr:cxnSp macro="">
      <xdr:nvCxnSpPr>
        <xdr:cNvPr id="691" name="直線コネクタ 690"/>
        <xdr:cNvCxnSpPr/>
      </xdr:nvCxnSpPr>
      <xdr:spPr>
        <a:xfrm>
          <a:off x="14592300" y="16792282"/>
          <a:ext cx="889000" cy="4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92" name="フローチャート : 判断 691"/>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49993</xdr:rowOff>
    </xdr:from>
    <xdr:ext cx="534377" cy="259045"/>
    <xdr:sp macro="" textlink="">
      <xdr:nvSpPr>
        <xdr:cNvPr id="693" name="テキスト ボックス 692"/>
        <xdr:cNvSpPr txBox="1"/>
      </xdr:nvSpPr>
      <xdr:spPr>
        <a:xfrm>
          <a:off x="15214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160703</xdr:rowOff>
    </xdr:from>
    <xdr:to>
      <xdr:col>21</xdr:col>
      <xdr:colOff>161925</xdr:colOff>
      <xdr:row>97</xdr:row>
      <xdr:rowOff>161632</xdr:rowOff>
    </xdr:to>
    <xdr:cxnSp macro="">
      <xdr:nvCxnSpPr>
        <xdr:cNvPr id="694" name="直線コネクタ 693"/>
        <xdr:cNvCxnSpPr/>
      </xdr:nvCxnSpPr>
      <xdr:spPr>
        <a:xfrm>
          <a:off x="13703300" y="16791353"/>
          <a:ext cx="889000" cy="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5" name="フローチャート : 判断 694"/>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78283</xdr:rowOff>
    </xdr:from>
    <xdr:ext cx="534377" cy="259045"/>
    <xdr:sp macro="" textlink="">
      <xdr:nvSpPr>
        <xdr:cNvPr id="696" name="テキスト ボックス 695"/>
        <xdr:cNvSpPr txBox="1"/>
      </xdr:nvSpPr>
      <xdr:spPr>
        <a:xfrm>
          <a:off x="14325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160703</xdr:rowOff>
    </xdr:from>
    <xdr:to>
      <xdr:col>19</xdr:col>
      <xdr:colOff>644525</xdr:colOff>
      <xdr:row>97</xdr:row>
      <xdr:rowOff>161660</xdr:rowOff>
    </xdr:to>
    <xdr:cxnSp macro="">
      <xdr:nvCxnSpPr>
        <xdr:cNvPr id="697" name="直線コネクタ 696"/>
        <xdr:cNvCxnSpPr/>
      </xdr:nvCxnSpPr>
      <xdr:spPr>
        <a:xfrm flipV="1">
          <a:off x="12814300" y="16791353"/>
          <a:ext cx="889000" cy="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698" name="フローチャート : 判断 697"/>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80740</xdr:rowOff>
    </xdr:from>
    <xdr:ext cx="534377" cy="259045"/>
    <xdr:sp macro="" textlink="">
      <xdr:nvSpPr>
        <xdr:cNvPr id="699" name="テキスト ボックス 698"/>
        <xdr:cNvSpPr txBox="1"/>
      </xdr:nvSpPr>
      <xdr:spPr>
        <a:xfrm>
          <a:off x="13436111" y="1619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0" name="フローチャート : 判断 699"/>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78826</xdr:rowOff>
    </xdr:from>
    <xdr:ext cx="534377" cy="259045"/>
    <xdr:sp macro="" textlink="">
      <xdr:nvSpPr>
        <xdr:cNvPr id="701" name="テキスト ボックス 700"/>
        <xdr:cNvSpPr txBox="1"/>
      </xdr:nvSpPr>
      <xdr:spPr>
        <a:xfrm>
          <a:off x="12547111" y="1619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146622</xdr:rowOff>
    </xdr:from>
    <xdr:to>
      <xdr:col>23</xdr:col>
      <xdr:colOff>568325</xdr:colOff>
      <xdr:row>98</xdr:row>
      <xdr:rowOff>76772</xdr:rowOff>
    </xdr:to>
    <xdr:sp macro="" textlink="">
      <xdr:nvSpPr>
        <xdr:cNvPr id="707" name="円/楕円 706"/>
        <xdr:cNvSpPr/>
      </xdr:nvSpPr>
      <xdr:spPr>
        <a:xfrm>
          <a:off x="16268700" y="1677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125049</xdr:rowOff>
    </xdr:from>
    <xdr:ext cx="534377" cy="259045"/>
    <xdr:sp macro="" textlink="">
      <xdr:nvSpPr>
        <xdr:cNvPr id="708" name="公債費該当値テキスト"/>
        <xdr:cNvSpPr txBox="1"/>
      </xdr:nvSpPr>
      <xdr:spPr>
        <a:xfrm>
          <a:off x="16370300" y="1675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19,960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156080</xdr:rowOff>
    </xdr:from>
    <xdr:to>
      <xdr:col>22</xdr:col>
      <xdr:colOff>415925</xdr:colOff>
      <xdr:row>98</xdr:row>
      <xdr:rowOff>86230</xdr:rowOff>
    </xdr:to>
    <xdr:sp macro="" textlink="">
      <xdr:nvSpPr>
        <xdr:cNvPr id="709" name="円/楕円 708"/>
        <xdr:cNvSpPr/>
      </xdr:nvSpPr>
      <xdr:spPr>
        <a:xfrm>
          <a:off x="15430500" y="167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77357</xdr:rowOff>
    </xdr:from>
    <xdr:ext cx="534377" cy="259045"/>
    <xdr:sp macro="" textlink="">
      <xdr:nvSpPr>
        <xdr:cNvPr id="710" name="テキスト ボックス 709"/>
        <xdr:cNvSpPr txBox="1"/>
      </xdr:nvSpPr>
      <xdr:spPr>
        <a:xfrm>
          <a:off x="15214111" y="1687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19,298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110832</xdr:rowOff>
    </xdr:from>
    <xdr:to>
      <xdr:col>21</xdr:col>
      <xdr:colOff>212725</xdr:colOff>
      <xdr:row>98</xdr:row>
      <xdr:rowOff>40982</xdr:rowOff>
    </xdr:to>
    <xdr:sp macro="" textlink="">
      <xdr:nvSpPr>
        <xdr:cNvPr id="711" name="円/楕円 710"/>
        <xdr:cNvSpPr/>
      </xdr:nvSpPr>
      <xdr:spPr>
        <a:xfrm>
          <a:off x="14541500" y="1674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32109</xdr:rowOff>
    </xdr:from>
    <xdr:ext cx="534377" cy="259045"/>
    <xdr:sp macro="" textlink="">
      <xdr:nvSpPr>
        <xdr:cNvPr id="712" name="テキスト ボックス 711"/>
        <xdr:cNvSpPr txBox="1"/>
      </xdr:nvSpPr>
      <xdr:spPr>
        <a:xfrm>
          <a:off x="14325111" y="1683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22,465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109903</xdr:rowOff>
    </xdr:from>
    <xdr:to>
      <xdr:col>20</xdr:col>
      <xdr:colOff>9525</xdr:colOff>
      <xdr:row>98</xdr:row>
      <xdr:rowOff>40053</xdr:rowOff>
    </xdr:to>
    <xdr:sp macro="" textlink="">
      <xdr:nvSpPr>
        <xdr:cNvPr id="713" name="円/楕円 712"/>
        <xdr:cNvSpPr/>
      </xdr:nvSpPr>
      <xdr:spPr>
        <a:xfrm>
          <a:off x="13652500" y="1674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31180</xdr:rowOff>
    </xdr:from>
    <xdr:ext cx="534377" cy="259045"/>
    <xdr:sp macro="" textlink="">
      <xdr:nvSpPr>
        <xdr:cNvPr id="714" name="テキスト ボックス 713"/>
        <xdr:cNvSpPr txBox="1"/>
      </xdr:nvSpPr>
      <xdr:spPr>
        <a:xfrm>
          <a:off x="13436111" y="1683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22,530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110860</xdr:rowOff>
    </xdr:from>
    <xdr:to>
      <xdr:col>18</xdr:col>
      <xdr:colOff>492125</xdr:colOff>
      <xdr:row>98</xdr:row>
      <xdr:rowOff>41010</xdr:rowOff>
    </xdr:to>
    <xdr:sp macro="" textlink="">
      <xdr:nvSpPr>
        <xdr:cNvPr id="715" name="円/楕円 714"/>
        <xdr:cNvSpPr/>
      </xdr:nvSpPr>
      <xdr:spPr>
        <a:xfrm>
          <a:off x="12763500" y="1674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32137</xdr:rowOff>
    </xdr:from>
    <xdr:ext cx="534377" cy="259045"/>
    <xdr:sp macro="" textlink="">
      <xdr:nvSpPr>
        <xdr:cNvPr id="716" name="テキスト ボックス 715"/>
        <xdr:cNvSpPr txBox="1"/>
      </xdr:nvSpPr>
      <xdr:spPr>
        <a:xfrm>
          <a:off x="12547111" y="1683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22,463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6"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49" name="フローチャート : 判断 748"/>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76344</xdr:rowOff>
    </xdr:from>
    <xdr:ext cx="313932" cy="259045"/>
    <xdr:sp macro="" textlink="">
      <xdr:nvSpPr>
        <xdr:cNvPr id="750" name="テキスト ボックス 749"/>
        <xdr:cNvSpPr txBox="1"/>
      </xdr:nvSpPr>
      <xdr:spPr>
        <a:xfrm>
          <a:off x="21166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2" name="フローチャート : 判断 751"/>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53" name="テキスト ボックス 752"/>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5" name="フローチャート : 判断 754"/>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6" name="テキスト ボックス 755"/>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7" name="フローチャート : 判断 756"/>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21861</xdr:rowOff>
    </xdr:from>
    <xdr:ext cx="378565" cy="259045"/>
    <xdr:sp macro="" textlink="">
      <xdr:nvSpPr>
        <xdr:cNvPr id="758" name="テキスト ボックス 757"/>
        <xdr:cNvSpPr txBox="1"/>
      </xdr:nvSpPr>
      <xdr:spPr>
        <a:xfrm>
          <a:off x="18467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5"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民生費は、住民一人</a:t>
          </a:r>
          <a:r>
            <a:rPr kumimoji="1" lang="ja-JP" altLang="en-US" sz="1300">
              <a:solidFill>
                <a:schemeClr val="dk1"/>
              </a:solidFill>
              <a:effectLst/>
              <a:latin typeface="+mn-lt"/>
              <a:ea typeface="+mn-ea"/>
              <a:cs typeface="+mn-cs"/>
            </a:rPr>
            <a:t>当たり</a:t>
          </a:r>
          <a:r>
            <a:rPr kumimoji="1" lang="ja-JP" altLang="ja-JP" sz="1300">
              <a:solidFill>
                <a:schemeClr val="dk1"/>
              </a:solidFill>
              <a:effectLst/>
              <a:latin typeface="+mn-lt"/>
              <a:ea typeface="+mn-ea"/>
              <a:cs typeface="+mn-cs"/>
            </a:rPr>
            <a:t>１４</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２５９</a:t>
          </a:r>
          <a:r>
            <a:rPr kumimoji="1" lang="ja-JP" altLang="ja-JP" sz="1300">
              <a:solidFill>
                <a:schemeClr val="dk1"/>
              </a:solidFill>
              <a:effectLst/>
              <a:latin typeface="+mn-lt"/>
              <a:ea typeface="+mn-ea"/>
              <a:cs typeface="+mn-cs"/>
            </a:rPr>
            <a:t>円となっている。</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主な要因は</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障がい者自立支援給付費や医療費、</a:t>
          </a:r>
          <a:r>
            <a:rPr kumimoji="1" lang="ja-JP" altLang="ja-JP" sz="1300">
              <a:solidFill>
                <a:schemeClr val="dk1"/>
              </a:solidFill>
              <a:effectLst/>
              <a:latin typeface="+mn-lt"/>
              <a:ea typeface="+mn-ea"/>
              <a:cs typeface="+mn-cs"/>
            </a:rPr>
            <a:t>子育て世代の増加による児童手当</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増加である。</a:t>
          </a:r>
          <a:endParaRPr lang="ja-JP" altLang="ja-JP" sz="1300">
            <a:effectLst/>
          </a:endParaRPr>
        </a:p>
        <a:p>
          <a:r>
            <a:rPr kumimoji="1" lang="ja-JP" altLang="ja-JP" sz="1300">
              <a:solidFill>
                <a:schemeClr val="dk1"/>
              </a:solidFill>
              <a:effectLst/>
              <a:latin typeface="+mn-lt"/>
              <a:ea typeface="+mn-ea"/>
              <a:cs typeface="+mn-cs"/>
            </a:rPr>
            <a:t>　商工費は、住民一人</a:t>
          </a:r>
          <a:r>
            <a:rPr kumimoji="1" lang="ja-JP" altLang="en-US" sz="1300">
              <a:solidFill>
                <a:schemeClr val="dk1"/>
              </a:solidFill>
              <a:effectLst/>
              <a:latin typeface="+mn-lt"/>
              <a:ea typeface="+mn-ea"/>
              <a:cs typeface="+mn-cs"/>
            </a:rPr>
            <a:t>当たり５</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５７８</a:t>
          </a:r>
          <a:r>
            <a:rPr kumimoji="1" lang="ja-JP" altLang="ja-JP" sz="1300">
              <a:solidFill>
                <a:schemeClr val="dk1"/>
              </a:solidFill>
              <a:effectLst/>
              <a:latin typeface="+mn-lt"/>
              <a:ea typeface="+mn-ea"/>
              <a:cs typeface="+mn-cs"/>
            </a:rPr>
            <a:t>円となっており、類似団体平均に比べ低かったものが、近年増加している。</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これは、</a:t>
          </a:r>
          <a:r>
            <a:rPr kumimoji="1" lang="ja-JP" altLang="ja-JP" sz="1300">
              <a:solidFill>
                <a:schemeClr val="dk1"/>
              </a:solidFill>
              <a:effectLst/>
              <a:latin typeface="+mn-lt"/>
              <a:ea typeface="+mn-ea"/>
              <a:cs typeface="+mn-cs"/>
            </a:rPr>
            <a:t>「向日市観光戦略プラン」、「ふるさと向日市創生計画」に基づき、観光振興の推進を</a:t>
          </a:r>
          <a:r>
            <a:rPr kumimoji="1" lang="ja-JP" altLang="en-US" sz="1300">
              <a:solidFill>
                <a:schemeClr val="dk1"/>
              </a:solidFill>
              <a:effectLst/>
              <a:latin typeface="+mn-lt"/>
              <a:ea typeface="+mn-ea"/>
              <a:cs typeface="+mn-cs"/>
            </a:rPr>
            <a:t>図っている</a:t>
          </a:r>
          <a:r>
            <a:rPr kumimoji="1" lang="ja-JP" altLang="ja-JP" sz="1300">
              <a:solidFill>
                <a:schemeClr val="dk1"/>
              </a:solidFill>
              <a:effectLst/>
              <a:latin typeface="+mn-lt"/>
              <a:ea typeface="+mn-ea"/>
              <a:cs typeface="+mn-cs"/>
            </a:rPr>
            <a:t>こと</a:t>
          </a:r>
          <a:r>
            <a:rPr kumimoji="1" lang="ja-JP" altLang="en-US" sz="1300">
              <a:solidFill>
                <a:schemeClr val="dk1"/>
              </a:solidFill>
              <a:effectLst/>
              <a:latin typeface="+mn-lt"/>
              <a:ea typeface="+mn-ea"/>
              <a:cs typeface="+mn-cs"/>
            </a:rPr>
            <a:t>が主な要因である。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京都府向日市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年度においては、市税、地方消費税交付金などが当初の見込みから増収となり、</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年度までと比較して</a:t>
          </a:r>
          <a:r>
            <a:rPr kumimoji="1" lang="ja-JP" altLang="ja-JP" sz="1300">
              <a:solidFill>
                <a:schemeClr val="dk1"/>
              </a:solidFill>
              <a:effectLst/>
              <a:latin typeface="+mn-lt"/>
              <a:ea typeface="+mn-ea"/>
              <a:cs typeface="+mn-cs"/>
            </a:rPr>
            <a:t>実質収支</a:t>
          </a:r>
          <a:r>
            <a:rPr kumimoji="1" lang="ja-JP" altLang="en-US" sz="1300">
              <a:solidFill>
                <a:schemeClr val="dk1"/>
              </a:solidFill>
              <a:effectLst/>
              <a:latin typeface="+mn-lt"/>
              <a:ea typeface="+mn-ea"/>
              <a:cs typeface="+mn-cs"/>
            </a:rPr>
            <a:t>額は高くなっている。</a:t>
          </a:r>
          <a:endParaRPr lang="ja-JP" altLang="ja-JP" sz="1300">
            <a:effectLst/>
          </a:endParaRPr>
        </a:p>
        <a:p>
          <a:r>
            <a:rPr kumimoji="1" lang="ja-JP" altLang="ja-JP" sz="1300">
              <a:solidFill>
                <a:schemeClr val="dk1"/>
              </a:solidFill>
              <a:effectLst/>
              <a:latin typeface="+mn-lt"/>
              <a:ea typeface="+mn-ea"/>
              <a:cs typeface="+mn-cs"/>
            </a:rPr>
            <a:t>　今後の見通しとしては、短期的には、開発に伴う市税収入の増加が見込まれるものの、地方交付税など一般財源の確保について、不安定な状況が懸念され、また社会保障関連経費や普通建設事業費等の</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により、歳出増が見込まれることから、行政運営に支障を来すことのないよう、引き続き、一定額以上の基金残高の確保を図る必要がある。</a:t>
          </a:r>
          <a:endParaRPr lang="ja-JP" altLang="ja-JP" sz="1300">
            <a:effectLst/>
          </a:endParaRPr>
        </a:p>
        <a:p>
          <a:endParaRPr kumimoji="1" lang="ja-JP" altLang="en-US" sz="1400" b="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京都府向日市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300" b="0">
              <a:solidFill>
                <a:schemeClr val="dk1"/>
              </a:solidFill>
              <a:effectLst/>
              <a:latin typeface="+mn-lt"/>
              <a:ea typeface="+mn-ea"/>
              <a:cs typeface="+mn-cs"/>
            </a:rPr>
            <a:t>国民健康保険事業特別会計は、</a:t>
          </a:r>
          <a:r>
            <a:rPr lang="ja-JP" altLang="en-US" sz="1300" b="0" i="0" u="none" strike="noStrike" baseline="0" smtClean="0">
              <a:solidFill>
                <a:schemeClr val="dk1"/>
              </a:solidFill>
              <a:latin typeface="+mn-lt"/>
              <a:ea typeface="+mn-ea"/>
              <a:cs typeface="+mn-cs"/>
            </a:rPr>
            <a:t>赤字補填目的の繰入れを行わなかったことから、１．１％の赤字となったが、</a:t>
          </a:r>
          <a:r>
            <a:rPr kumimoji="1" lang="ja-JP" altLang="ja-JP" sz="1300" b="0">
              <a:solidFill>
                <a:schemeClr val="dk1"/>
              </a:solidFill>
              <a:effectLst/>
              <a:latin typeface="+mn-lt"/>
              <a:ea typeface="+mn-ea"/>
              <a:cs typeface="+mn-cs"/>
            </a:rPr>
            <a:t>連結実質赤字は発生しなかった。</a:t>
          </a:r>
          <a:endParaRPr lang="ja-JP" altLang="ja-JP" sz="1300" b="0">
            <a:effectLst/>
          </a:endParaRPr>
        </a:p>
        <a:p>
          <a:r>
            <a:rPr kumimoji="1" lang="ja-JP" altLang="ja-JP" sz="1300" b="0">
              <a:solidFill>
                <a:schemeClr val="dk1"/>
              </a:solidFill>
              <a:effectLst/>
              <a:latin typeface="+mn-lt"/>
              <a:ea typeface="+mn-ea"/>
              <a:cs typeface="+mn-cs"/>
            </a:rPr>
            <a:t>　</a:t>
          </a:r>
          <a:r>
            <a:rPr kumimoji="1" lang="ja-JP" altLang="en-US" sz="1300" b="0">
              <a:solidFill>
                <a:schemeClr val="dk1"/>
              </a:solidFill>
              <a:effectLst/>
              <a:latin typeface="+mn-lt"/>
              <a:ea typeface="+mn-ea"/>
              <a:cs typeface="+mn-cs"/>
            </a:rPr>
            <a:t>他の特別</a:t>
          </a:r>
          <a:r>
            <a:rPr kumimoji="1" lang="ja-JP" altLang="ja-JP" sz="1300" b="0">
              <a:solidFill>
                <a:schemeClr val="dk1"/>
              </a:solidFill>
              <a:effectLst/>
              <a:latin typeface="+mn-lt"/>
              <a:ea typeface="+mn-ea"/>
              <a:cs typeface="+mn-cs"/>
            </a:rPr>
            <a:t>会計</a:t>
          </a:r>
          <a:r>
            <a:rPr kumimoji="1" lang="ja-JP" altLang="en-US" sz="1300" b="0">
              <a:solidFill>
                <a:schemeClr val="dk1"/>
              </a:solidFill>
              <a:effectLst/>
              <a:latin typeface="+mn-lt"/>
              <a:ea typeface="+mn-ea"/>
              <a:cs typeface="+mn-cs"/>
            </a:rPr>
            <a:t>・事業会計</a:t>
          </a:r>
          <a:r>
            <a:rPr kumimoji="1" lang="ja-JP" altLang="ja-JP" sz="1300" b="0">
              <a:solidFill>
                <a:schemeClr val="dk1"/>
              </a:solidFill>
              <a:effectLst/>
              <a:latin typeface="+mn-lt"/>
              <a:ea typeface="+mn-ea"/>
              <a:cs typeface="+mn-cs"/>
            </a:rPr>
            <a:t>に</a:t>
          </a:r>
          <a:r>
            <a:rPr kumimoji="1" lang="ja-JP" altLang="en-US" sz="1300" b="0">
              <a:solidFill>
                <a:schemeClr val="dk1"/>
              </a:solidFill>
              <a:effectLst/>
              <a:latin typeface="+mn-lt"/>
              <a:ea typeface="+mn-ea"/>
              <a:cs typeface="+mn-cs"/>
            </a:rPr>
            <a:t>おいては、</a:t>
          </a:r>
          <a:r>
            <a:rPr kumimoji="1" lang="ja-JP" altLang="ja-JP" sz="1300" b="0">
              <a:solidFill>
                <a:schemeClr val="dk1"/>
              </a:solidFill>
              <a:effectLst/>
              <a:latin typeface="+mn-lt"/>
              <a:ea typeface="+mn-ea"/>
              <a:cs typeface="+mn-cs"/>
            </a:rPr>
            <a:t>一般会計からの繰出金に</a:t>
          </a:r>
          <a:r>
            <a:rPr kumimoji="1" lang="ja-JP" altLang="en-US" sz="1300" b="0">
              <a:solidFill>
                <a:schemeClr val="dk1"/>
              </a:solidFill>
              <a:effectLst/>
              <a:latin typeface="+mn-lt"/>
              <a:ea typeface="+mn-ea"/>
              <a:cs typeface="+mn-cs"/>
            </a:rPr>
            <a:t>よ</a:t>
          </a:r>
          <a:r>
            <a:rPr kumimoji="1" lang="ja-JP" altLang="ja-JP" sz="1300" b="0">
              <a:solidFill>
                <a:schemeClr val="dk1"/>
              </a:solidFill>
              <a:effectLst/>
              <a:latin typeface="+mn-lt"/>
              <a:ea typeface="+mn-ea"/>
              <a:cs typeface="+mn-cs"/>
            </a:rPr>
            <a:t>り財源不足額を補てん</a:t>
          </a:r>
          <a:r>
            <a:rPr kumimoji="1" lang="ja-JP" altLang="en-US" sz="1300" b="0">
              <a:solidFill>
                <a:schemeClr val="dk1"/>
              </a:solidFill>
              <a:effectLst/>
              <a:latin typeface="+mn-lt"/>
              <a:ea typeface="+mn-ea"/>
              <a:cs typeface="+mn-cs"/>
            </a:rPr>
            <a:t>されて</a:t>
          </a:r>
          <a:r>
            <a:rPr kumimoji="1" lang="ja-JP" altLang="ja-JP" sz="1300" b="0">
              <a:solidFill>
                <a:schemeClr val="dk1"/>
              </a:solidFill>
              <a:effectLst/>
              <a:latin typeface="+mn-lt"/>
              <a:ea typeface="+mn-ea"/>
              <a:cs typeface="+mn-cs"/>
            </a:rPr>
            <a:t>いるため、一般会計の繰出金の歳出負担は年々大きなものとなっている。</a:t>
          </a:r>
          <a:endParaRPr lang="ja-JP" altLang="ja-JP" sz="1300" b="0">
            <a:effectLst/>
          </a:endParaRPr>
        </a:p>
        <a:p>
          <a:r>
            <a:rPr kumimoji="1" lang="ja-JP" altLang="ja-JP" sz="1300" b="0">
              <a:solidFill>
                <a:schemeClr val="dk1"/>
              </a:solidFill>
              <a:effectLst/>
              <a:latin typeface="+mn-lt"/>
              <a:ea typeface="+mn-ea"/>
              <a:cs typeface="+mn-cs"/>
            </a:rPr>
            <a:t>　このため、繰出対象会計の収入確保を念頭に、歳出の抑制、適切な市債管理等を実施し、全ての特別会計において限りある予算の効率性を高めるとともに、健全な財政運営に努める。</a:t>
          </a:r>
          <a:endParaRPr lang="ja-JP" altLang="ja-JP" sz="1300" b="0">
            <a:effectLst/>
          </a:endParaRPr>
        </a:p>
        <a:p>
          <a:endParaRPr kumimoji="1" lang="ja-JP" altLang="en-US" sz="1300" b="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1"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1" Type="http://schemas.openxmlformats.org/officeDocument/2006/relationships/drawing" Target="../drawings/drawing14.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18996160</v>
      </c>
      <c r="BO4" s="381"/>
      <c r="BP4" s="381"/>
      <c r="BQ4" s="381"/>
      <c r="BR4" s="381"/>
      <c r="BS4" s="381"/>
      <c r="BT4" s="381"/>
      <c r="BU4" s="382"/>
      <c r="BV4" s="380">
        <v>18054930</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6.7</v>
      </c>
      <c r="CU4" s="387"/>
      <c r="CV4" s="387"/>
      <c r="CW4" s="387"/>
      <c r="CX4" s="387"/>
      <c r="CY4" s="387"/>
      <c r="CZ4" s="387"/>
      <c r="DA4" s="388"/>
      <c r="DB4" s="386">
        <v>7</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18199496</v>
      </c>
      <c r="BO5" s="418"/>
      <c r="BP5" s="418"/>
      <c r="BQ5" s="418"/>
      <c r="BR5" s="418"/>
      <c r="BS5" s="418"/>
      <c r="BT5" s="418"/>
      <c r="BU5" s="419"/>
      <c r="BV5" s="417">
        <v>17237938</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96.3</v>
      </c>
      <c r="CU5" s="415"/>
      <c r="CV5" s="415"/>
      <c r="CW5" s="415"/>
      <c r="CX5" s="415"/>
      <c r="CY5" s="415"/>
      <c r="CZ5" s="415"/>
      <c r="DA5" s="416"/>
      <c r="DB5" s="414">
        <v>94</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796664</v>
      </c>
      <c r="BO6" s="418"/>
      <c r="BP6" s="418"/>
      <c r="BQ6" s="418"/>
      <c r="BR6" s="418"/>
      <c r="BS6" s="418"/>
      <c r="BT6" s="418"/>
      <c r="BU6" s="419"/>
      <c r="BV6" s="417">
        <v>816992</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103.1</v>
      </c>
      <c r="CU6" s="455"/>
      <c r="CV6" s="455"/>
      <c r="CW6" s="455"/>
      <c r="CX6" s="455"/>
      <c r="CY6" s="455"/>
      <c r="CZ6" s="455"/>
      <c r="DA6" s="456"/>
      <c r="DB6" s="454">
        <v>101.8</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63923</v>
      </c>
      <c r="BO7" s="418"/>
      <c r="BP7" s="418"/>
      <c r="BQ7" s="418"/>
      <c r="BR7" s="418"/>
      <c r="BS7" s="418"/>
      <c r="BT7" s="418"/>
      <c r="BU7" s="419"/>
      <c r="BV7" s="417">
        <v>53406</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10987420</v>
      </c>
      <c r="CU7" s="418"/>
      <c r="CV7" s="418"/>
      <c r="CW7" s="418"/>
      <c r="CX7" s="418"/>
      <c r="CY7" s="418"/>
      <c r="CZ7" s="418"/>
      <c r="DA7" s="419"/>
      <c r="DB7" s="417">
        <v>10916079</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732741</v>
      </c>
      <c r="BO8" s="418"/>
      <c r="BP8" s="418"/>
      <c r="BQ8" s="418"/>
      <c r="BR8" s="418"/>
      <c r="BS8" s="418"/>
      <c r="BT8" s="418"/>
      <c r="BU8" s="419"/>
      <c r="BV8" s="417">
        <v>763586</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0.72</v>
      </c>
      <c r="CU8" s="458"/>
      <c r="CV8" s="458"/>
      <c r="CW8" s="458"/>
      <c r="CX8" s="458"/>
      <c r="CY8" s="458"/>
      <c r="CZ8" s="458"/>
      <c r="DA8" s="459"/>
      <c r="DB8" s="457">
        <v>0.71</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53380</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-30845</v>
      </c>
      <c r="BO9" s="418"/>
      <c r="BP9" s="418"/>
      <c r="BQ9" s="418"/>
      <c r="BR9" s="418"/>
      <c r="BS9" s="418"/>
      <c r="BT9" s="418"/>
      <c r="BU9" s="419"/>
      <c r="BV9" s="417">
        <v>335590</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8.1</v>
      </c>
      <c r="CU9" s="415"/>
      <c r="CV9" s="415"/>
      <c r="CW9" s="415"/>
      <c r="CX9" s="415"/>
      <c r="CY9" s="415"/>
      <c r="CZ9" s="415"/>
      <c r="DA9" s="416"/>
      <c r="DB9" s="414">
        <v>7.9</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54328</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2041</v>
      </c>
      <c r="BO10" s="418"/>
      <c r="BP10" s="418"/>
      <c r="BQ10" s="418"/>
      <c r="BR10" s="418"/>
      <c r="BS10" s="418"/>
      <c r="BT10" s="418"/>
      <c r="BU10" s="419"/>
      <c r="BV10" s="417">
        <v>15520</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55731</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t="s">
        <v>120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55287</v>
      </c>
      <c r="S13" s="499"/>
      <c r="T13" s="499"/>
      <c r="U13" s="499"/>
      <c r="V13" s="500"/>
      <c r="W13" s="433" t="s">
        <v>123</v>
      </c>
      <c r="X13" s="434"/>
      <c r="Y13" s="434"/>
      <c r="Z13" s="434"/>
      <c r="AA13" s="434"/>
      <c r="AB13" s="424"/>
      <c r="AC13" s="468">
        <v>251</v>
      </c>
      <c r="AD13" s="469"/>
      <c r="AE13" s="469"/>
      <c r="AF13" s="469"/>
      <c r="AG13" s="508"/>
      <c r="AH13" s="468">
        <v>273</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-28804</v>
      </c>
      <c r="BO13" s="418"/>
      <c r="BP13" s="418"/>
      <c r="BQ13" s="418"/>
      <c r="BR13" s="418"/>
      <c r="BS13" s="418"/>
      <c r="BT13" s="418"/>
      <c r="BU13" s="419"/>
      <c r="BV13" s="417">
        <v>351110</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2.2999999999999998</v>
      </c>
      <c r="CU13" s="415"/>
      <c r="CV13" s="415"/>
      <c r="CW13" s="415"/>
      <c r="CX13" s="415"/>
      <c r="CY13" s="415"/>
      <c r="CZ13" s="415"/>
      <c r="DA13" s="416"/>
      <c r="DB13" s="414">
        <v>2.5</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54842</v>
      </c>
      <c r="S14" s="499"/>
      <c r="T14" s="499"/>
      <c r="U14" s="499"/>
      <c r="V14" s="500"/>
      <c r="W14" s="407"/>
      <c r="X14" s="408"/>
      <c r="Y14" s="408"/>
      <c r="Z14" s="408"/>
      <c r="AA14" s="408"/>
      <c r="AB14" s="397"/>
      <c r="AC14" s="501">
        <v>1.1000000000000001</v>
      </c>
      <c r="AD14" s="502"/>
      <c r="AE14" s="502"/>
      <c r="AF14" s="502"/>
      <c r="AG14" s="503"/>
      <c r="AH14" s="501">
        <v>1.1000000000000001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1.7</v>
      </c>
      <c r="CU14" s="513"/>
      <c r="CV14" s="513"/>
      <c r="CW14" s="513"/>
      <c r="CX14" s="513"/>
      <c r="CY14" s="513"/>
      <c r="CZ14" s="513"/>
      <c r="DA14" s="514"/>
      <c r="DB14" s="512">
        <v>9.1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54391</v>
      </c>
      <c r="S15" s="499"/>
      <c r="T15" s="499"/>
      <c r="U15" s="499"/>
      <c r="V15" s="500"/>
      <c r="W15" s="433" t="s">
        <v>130</v>
      </c>
      <c r="X15" s="434"/>
      <c r="Y15" s="434"/>
      <c r="Z15" s="434"/>
      <c r="AA15" s="434"/>
      <c r="AB15" s="424"/>
      <c r="AC15" s="468">
        <v>6170</v>
      </c>
      <c r="AD15" s="469"/>
      <c r="AE15" s="469"/>
      <c r="AF15" s="469"/>
      <c r="AG15" s="508"/>
      <c r="AH15" s="468">
        <v>6355</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6185749</v>
      </c>
      <c r="BO15" s="381"/>
      <c r="BP15" s="381"/>
      <c r="BQ15" s="381"/>
      <c r="BR15" s="381"/>
      <c r="BS15" s="381"/>
      <c r="BT15" s="381"/>
      <c r="BU15" s="382"/>
      <c r="BV15" s="380">
        <v>5964715</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25.9</v>
      </c>
      <c r="AD16" s="502"/>
      <c r="AE16" s="502"/>
      <c r="AF16" s="502"/>
      <c r="AG16" s="503"/>
      <c r="AH16" s="501">
        <v>26.3</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8516322</v>
      </c>
      <c r="BO16" s="418"/>
      <c r="BP16" s="418"/>
      <c r="BQ16" s="418"/>
      <c r="BR16" s="418"/>
      <c r="BS16" s="418"/>
      <c r="BT16" s="418"/>
      <c r="BU16" s="419"/>
      <c r="BV16" s="417">
        <v>8392971</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17399</v>
      </c>
      <c r="AD17" s="469"/>
      <c r="AE17" s="469"/>
      <c r="AF17" s="469"/>
      <c r="AG17" s="508"/>
      <c r="AH17" s="468">
        <v>17552</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7931593</v>
      </c>
      <c r="BO17" s="418"/>
      <c r="BP17" s="418"/>
      <c r="BQ17" s="418"/>
      <c r="BR17" s="418"/>
      <c r="BS17" s="418"/>
      <c r="BT17" s="418"/>
      <c r="BU17" s="419"/>
      <c r="BV17" s="417">
        <v>7623820</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7.72</v>
      </c>
      <c r="M18" s="530"/>
      <c r="N18" s="530"/>
      <c r="O18" s="530"/>
      <c r="P18" s="530"/>
      <c r="Q18" s="530"/>
      <c r="R18" s="531"/>
      <c r="S18" s="531"/>
      <c r="T18" s="531"/>
      <c r="U18" s="531"/>
      <c r="V18" s="532"/>
      <c r="W18" s="435"/>
      <c r="X18" s="436"/>
      <c r="Y18" s="436"/>
      <c r="Z18" s="436"/>
      <c r="AA18" s="436"/>
      <c r="AB18" s="427"/>
      <c r="AC18" s="533">
        <v>73</v>
      </c>
      <c r="AD18" s="534"/>
      <c r="AE18" s="534"/>
      <c r="AF18" s="534"/>
      <c r="AG18" s="535"/>
      <c r="AH18" s="533">
        <v>72.599999999999994</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10693088</v>
      </c>
      <c r="BO18" s="418"/>
      <c r="BP18" s="418"/>
      <c r="BQ18" s="418"/>
      <c r="BR18" s="418"/>
      <c r="BS18" s="418"/>
      <c r="BT18" s="418"/>
      <c r="BU18" s="419"/>
      <c r="BV18" s="417">
        <v>10667969</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6915</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13097205</v>
      </c>
      <c r="BO19" s="418"/>
      <c r="BP19" s="418"/>
      <c r="BQ19" s="418"/>
      <c r="BR19" s="418"/>
      <c r="BS19" s="418"/>
      <c r="BT19" s="418"/>
      <c r="BU19" s="419"/>
      <c r="BV19" s="417">
        <v>12852120</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21356</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14964884</v>
      </c>
      <c r="BO23" s="418"/>
      <c r="BP23" s="418"/>
      <c r="BQ23" s="418"/>
      <c r="BR23" s="418"/>
      <c r="BS23" s="418"/>
      <c r="BT23" s="418"/>
      <c r="BU23" s="419"/>
      <c r="BV23" s="417">
        <v>14709558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8740</v>
      </c>
      <c r="R24" s="469"/>
      <c r="S24" s="469"/>
      <c r="T24" s="469"/>
      <c r="U24" s="469"/>
      <c r="V24" s="508"/>
      <c r="W24" s="563"/>
      <c r="X24" s="551"/>
      <c r="Y24" s="552"/>
      <c r="Z24" s="467" t="s">
        <v>153</v>
      </c>
      <c r="AA24" s="447"/>
      <c r="AB24" s="447"/>
      <c r="AC24" s="447"/>
      <c r="AD24" s="447"/>
      <c r="AE24" s="447"/>
      <c r="AF24" s="447"/>
      <c r="AG24" s="448"/>
      <c r="AH24" s="468">
        <v>353</v>
      </c>
      <c r="AI24" s="469"/>
      <c r="AJ24" s="469"/>
      <c r="AK24" s="469"/>
      <c r="AL24" s="508"/>
      <c r="AM24" s="468">
        <v>1067472</v>
      </c>
      <c r="AN24" s="469"/>
      <c r="AO24" s="469"/>
      <c r="AP24" s="469"/>
      <c r="AQ24" s="469"/>
      <c r="AR24" s="508"/>
      <c r="AS24" s="468">
        <v>3024</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11688182</v>
      </c>
      <c r="BO24" s="418"/>
      <c r="BP24" s="418"/>
      <c r="BQ24" s="418"/>
      <c r="BR24" s="418"/>
      <c r="BS24" s="418"/>
      <c r="BT24" s="418"/>
      <c r="BU24" s="419"/>
      <c r="BV24" s="417">
        <v>11411613</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2</v>
      </c>
      <c r="M25" s="469"/>
      <c r="N25" s="469"/>
      <c r="O25" s="469"/>
      <c r="P25" s="508"/>
      <c r="Q25" s="468">
        <v>7220</v>
      </c>
      <c r="R25" s="469"/>
      <c r="S25" s="469"/>
      <c r="T25" s="469"/>
      <c r="U25" s="469"/>
      <c r="V25" s="508"/>
      <c r="W25" s="563"/>
      <c r="X25" s="551"/>
      <c r="Y25" s="552"/>
      <c r="Z25" s="467" t="s">
        <v>156</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1876388</v>
      </c>
      <c r="BO25" s="381"/>
      <c r="BP25" s="381"/>
      <c r="BQ25" s="381"/>
      <c r="BR25" s="381"/>
      <c r="BS25" s="381"/>
      <c r="BT25" s="381"/>
      <c r="BU25" s="382"/>
      <c r="BV25" s="380">
        <v>1305547</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6510</v>
      </c>
      <c r="R26" s="469"/>
      <c r="S26" s="469"/>
      <c r="T26" s="469"/>
      <c r="U26" s="469"/>
      <c r="V26" s="508"/>
      <c r="W26" s="563"/>
      <c r="X26" s="551"/>
      <c r="Y26" s="552"/>
      <c r="Z26" s="467" t="s">
        <v>159</v>
      </c>
      <c r="AA26" s="573"/>
      <c r="AB26" s="573"/>
      <c r="AC26" s="573"/>
      <c r="AD26" s="573"/>
      <c r="AE26" s="573"/>
      <c r="AF26" s="573"/>
      <c r="AG26" s="574"/>
      <c r="AH26" s="468">
        <v>28</v>
      </c>
      <c r="AI26" s="469"/>
      <c r="AJ26" s="469"/>
      <c r="AK26" s="469"/>
      <c r="AL26" s="508"/>
      <c r="AM26" s="468">
        <v>99288</v>
      </c>
      <c r="AN26" s="469"/>
      <c r="AO26" s="469"/>
      <c r="AP26" s="469"/>
      <c r="AQ26" s="469"/>
      <c r="AR26" s="508"/>
      <c r="AS26" s="468">
        <v>3546</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161</v>
      </c>
      <c r="F27" s="447"/>
      <c r="G27" s="447"/>
      <c r="H27" s="447"/>
      <c r="I27" s="447"/>
      <c r="J27" s="447"/>
      <c r="K27" s="448"/>
      <c r="L27" s="468">
        <v>1</v>
      </c>
      <c r="M27" s="469"/>
      <c r="N27" s="469"/>
      <c r="O27" s="469"/>
      <c r="P27" s="508"/>
      <c r="Q27" s="468">
        <v>4750</v>
      </c>
      <c r="R27" s="469"/>
      <c r="S27" s="469"/>
      <c r="T27" s="469"/>
      <c r="U27" s="469"/>
      <c r="V27" s="508"/>
      <c r="W27" s="563"/>
      <c r="X27" s="551"/>
      <c r="Y27" s="552"/>
      <c r="Z27" s="467" t="s">
        <v>162</v>
      </c>
      <c r="AA27" s="447"/>
      <c r="AB27" s="447"/>
      <c r="AC27" s="447"/>
      <c r="AD27" s="447"/>
      <c r="AE27" s="447"/>
      <c r="AF27" s="447"/>
      <c r="AG27" s="448"/>
      <c r="AH27" s="468" t="s">
        <v>120</v>
      </c>
      <c r="AI27" s="469"/>
      <c r="AJ27" s="469"/>
      <c r="AK27" s="469"/>
      <c r="AL27" s="508"/>
      <c r="AM27" s="468" t="s">
        <v>120</v>
      </c>
      <c r="AN27" s="469"/>
      <c r="AO27" s="469"/>
      <c r="AP27" s="469"/>
      <c r="AQ27" s="469"/>
      <c r="AR27" s="508"/>
      <c r="AS27" s="468" t="s">
        <v>120</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442555</v>
      </c>
      <c r="BO27" s="587"/>
      <c r="BP27" s="587"/>
      <c r="BQ27" s="587"/>
      <c r="BR27" s="587"/>
      <c r="BS27" s="587"/>
      <c r="BT27" s="587"/>
      <c r="BU27" s="588"/>
      <c r="BV27" s="586">
        <v>442554</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164</v>
      </c>
      <c r="F28" s="447"/>
      <c r="G28" s="447"/>
      <c r="H28" s="447"/>
      <c r="I28" s="447"/>
      <c r="J28" s="447"/>
      <c r="K28" s="448"/>
      <c r="L28" s="468">
        <v>1</v>
      </c>
      <c r="M28" s="469"/>
      <c r="N28" s="469"/>
      <c r="O28" s="469"/>
      <c r="P28" s="508"/>
      <c r="Q28" s="468">
        <v>4400</v>
      </c>
      <c r="R28" s="469"/>
      <c r="S28" s="469"/>
      <c r="T28" s="469"/>
      <c r="U28" s="469"/>
      <c r="V28" s="508"/>
      <c r="W28" s="563"/>
      <c r="X28" s="551"/>
      <c r="Y28" s="552"/>
      <c r="Z28" s="467" t="s">
        <v>165</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2169628</v>
      </c>
      <c r="BO28" s="381"/>
      <c r="BP28" s="381"/>
      <c r="BQ28" s="381"/>
      <c r="BR28" s="381"/>
      <c r="BS28" s="381"/>
      <c r="BT28" s="381"/>
      <c r="BU28" s="382"/>
      <c r="BV28" s="380">
        <v>2167587</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168</v>
      </c>
      <c r="F29" s="447"/>
      <c r="G29" s="447"/>
      <c r="H29" s="447"/>
      <c r="I29" s="447"/>
      <c r="J29" s="447"/>
      <c r="K29" s="448"/>
      <c r="L29" s="468">
        <v>18</v>
      </c>
      <c r="M29" s="469"/>
      <c r="N29" s="469"/>
      <c r="O29" s="469"/>
      <c r="P29" s="508"/>
      <c r="Q29" s="468">
        <v>4000</v>
      </c>
      <c r="R29" s="469"/>
      <c r="S29" s="469"/>
      <c r="T29" s="469"/>
      <c r="U29" s="469"/>
      <c r="V29" s="508"/>
      <c r="W29" s="564"/>
      <c r="X29" s="565"/>
      <c r="Y29" s="566"/>
      <c r="Z29" s="467" t="s">
        <v>169</v>
      </c>
      <c r="AA29" s="447"/>
      <c r="AB29" s="447"/>
      <c r="AC29" s="447"/>
      <c r="AD29" s="447"/>
      <c r="AE29" s="447"/>
      <c r="AF29" s="447"/>
      <c r="AG29" s="448"/>
      <c r="AH29" s="468">
        <v>353</v>
      </c>
      <c r="AI29" s="469"/>
      <c r="AJ29" s="469"/>
      <c r="AK29" s="469"/>
      <c r="AL29" s="508"/>
      <c r="AM29" s="468">
        <v>1067472</v>
      </c>
      <c r="AN29" s="469"/>
      <c r="AO29" s="469"/>
      <c r="AP29" s="469"/>
      <c r="AQ29" s="469"/>
      <c r="AR29" s="508"/>
      <c r="AS29" s="468">
        <v>3024</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11029</v>
      </c>
      <c r="BO29" s="418"/>
      <c r="BP29" s="418"/>
      <c r="BQ29" s="418"/>
      <c r="BR29" s="418"/>
      <c r="BS29" s="418"/>
      <c r="BT29" s="418"/>
      <c r="BU29" s="419"/>
      <c r="BV29" s="417">
        <v>10778</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100.4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705303</v>
      </c>
      <c r="BO30" s="587"/>
      <c r="BP30" s="587"/>
      <c r="BQ30" s="587"/>
      <c r="BR30" s="587"/>
      <c r="BS30" s="587"/>
      <c r="BT30" s="587"/>
      <c r="BU30" s="588"/>
      <c r="BV30" s="586">
        <v>335780</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乙訓環境衛生組合(一般会計)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15</v>
      </c>
      <c r="CP34" s="598"/>
      <c r="CQ34" s="599" t="str">
        <f>IF('各会計、関係団体の財政状況及び健全化判断比率'!BS7="","",'各会計、関係団体の財政状況及び健全化判断比率'!BS7)</f>
        <v>乙訓土地開発公社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乙訓消防組合(一般会計)</v>
      </c>
      <c r="BZ35" s="599"/>
      <c r="CA35" s="599"/>
      <c r="CB35" s="599"/>
      <c r="CC35" s="599"/>
      <c r="CD35" s="599"/>
      <c r="CE35" s="599"/>
      <c r="CF35" s="599"/>
      <c r="CG35" s="599"/>
      <c r="CH35" s="599"/>
      <c r="CI35" s="599"/>
      <c r="CJ35" s="599"/>
      <c r="CK35" s="599"/>
      <c r="CL35" s="599"/>
      <c r="CM35" s="599"/>
      <c r="CN35" s="167"/>
      <c r="CO35" s="598">
        <f t="shared" ref="CO35:CO43" si="3">IF(CQ35="","",CO34+1)</f>
        <v>16</v>
      </c>
      <c r="CP35" s="598"/>
      <c r="CQ35" s="599" t="str">
        <f>IF('各会計、関係団体の財政状況及び健全化判断比率'!BS8="","",'各会計、関係団体の財政状況及び健全化判断比率'!BS8)</f>
        <v>向日市スポーツ文化協会</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乙訓福祉施設事務組合(一般会計)</v>
      </c>
      <c r="BZ36" s="599"/>
      <c r="CA36" s="599"/>
      <c r="CB36" s="599"/>
      <c r="CC36" s="599"/>
      <c r="CD36" s="599"/>
      <c r="CE36" s="599"/>
      <c r="CF36" s="599"/>
      <c r="CG36" s="599"/>
      <c r="CH36" s="599"/>
      <c r="CI36" s="599"/>
      <c r="CJ36" s="599"/>
      <c r="CK36" s="599"/>
      <c r="CL36" s="599"/>
      <c r="CM36" s="599"/>
      <c r="CN36" s="167"/>
      <c r="CO36" s="598">
        <f t="shared" si="3"/>
        <v>17</v>
      </c>
      <c r="CP36" s="598"/>
      <c r="CQ36" s="599" t="str">
        <f>IF('各会計、関係団体の財政状況及び健全化判断比率'!BS9="","",'各会計、関係団体の財政状況及び健全化判断比率'!BS9)</f>
        <v>向日市埋蔵文化財センター</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京都府自治会館管理組合(一般会計)</v>
      </c>
      <c r="BZ37" s="599"/>
      <c r="CA37" s="599"/>
      <c r="CB37" s="599"/>
      <c r="CC37" s="599"/>
      <c r="CD37" s="599"/>
      <c r="CE37" s="599"/>
      <c r="CF37" s="599"/>
      <c r="CG37" s="599"/>
      <c r="CH37" s="599"/>
      <c r="CI37" s="599"/>
      <c r="CJ37" s="599"/>
      <c r="CK37" s="599"/>
      <c r="CL37" s="599"/>
      <c r="CM37" s="599"/>
      <c r="CN37" s="167"/>
      <c r="CO37" s="598">
        <f t="shared" si="3"/>
        <v>18</v>
      </c>
      <c r="CP37" s="598"/>
      <c r="CQ37" s="599" t="str">
        <f>IF('各会計、関係団体の財政状況及び健全化判断比率'!BS10="","",'各会計、関係団体の財政状況及び健全化判断比率'!BS10)</f>
        <v>向日市水道メンテナンス</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京都府市町村職員退職手当組合(一般会計)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12</v>
      </c>
      <c r="BX39" s="598"/>
      <c r="BY39" s="599" t="str">
        <f>IF('各会計、関係団体の財政状況及び健全化判断比率'!B73="","",'各会計、関係団体の財政状況及び健全化判断比率'!B73)</f>
        <v>京都府後期高齢者医療広域連合(一般会計)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13</v>
      </c>
      <c r="BX40" s="598"/>
      <c r="BY40" s="599" t="str">
        <f>IF('各会計、関係団体の財政状況及び健全化判断比率'!B74="","",'各会計、関係団体の財政状況及び健全化判断比率'!B74)</f>
        <v>京都府後期高齢者医療広域連合(特別会計)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14</v>
      </c>
      <c r="BX41" s="598"/>
      <c r="BY41" s="599" t="str">
        <f>IF('各会計、関係団体の財政状況及び健全化判断比率'!B75="","",'各会計、関係団体の財政状況及び健全化判断比率'!B75)</f>
        <v>京都地方税機構(一般会計)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4" t="s">
        <v>524</v>
      </c>
      <c r="D34" s="1184"/>
      <c r="E34" s="1185"/>
      <c r="F34" s="32">
        <v>0.08</v>
      </c>
      <c r="G34" s="33">
        <v>0.13</v>
      </c>
      <c r="H34" s="33">
        <v>0.08</v>
      </c>
      <c r="I34" s="33">
        <v>0.04</v>
      </c>
      <c r="J34" s="34" t="s">
        <v>525</v>
      </c>
      <c r="K34" s="22"/>
      <c r="L34" s="22"/>
      <c r="M34" s="22"/>
      <c r="N34" s="22"/>
      <c r="O34" s="22"/>
      <c r="P34" s="22"/>
    </row>
    <row r="35" spans="1:16" ht="39" customHeight="1" x14ac:dyDescent="0.15">
      <c r="A35" s="22"/>
      <c r="B35" s="35"/>
      <c r="C35" s="1178" t="s">
        <v>526</v>
      </c>
      <c r="D35" s="1179"/>
      <c r="E35" s="1180"/>
      <c r="F35" s="36">
        <v>6.5</v>
      </c>
      <c r="G35" s="37">
        <v>7.26</v>
      </c>
      <c r="H35" s="37">
        <v>7.8</v>
      </c>
      <c r="I35" s="37">
        <v>9</v>
      </c>
      <c r="J35" s="38">
        <v>10.07</v>
      </c>
      <c r="K35" s="22"/>
      <c r="L35" s="22"/>
      <c r="M35" s="22"/>
      <c r="N35" s="22"/>
      <c r="O35" s="22"/>
      <c r="P35" s="22"/>
    </row>
    <row r="36" spans="1:16" ht="39" customHeight="1" x14ac:dyDescent="0.15">
      <c r="A36" s="22"/>
      <c r="B36" s="35"/>
      <c r="C36" s="1178" t="s">
        <v>527</v>
      </c>
      <c r="D36" s="1179"/>
      <c r="E36" s="1180"/>
      <c r="F36" s="36">
        <v>3.9</v>
      </c>
      <c r="G36" s="37">
        <v>4.8899999999999997</v>
      </c>
      <c r="H36" s="37">
        <v>4</v>
      </c>
      <c r="I36" s="37">
        <v>6.99</v>
      </c>
      <c r="J36" s="38">
        <v>6.66</v>
      </c>
      <c r="K36" s="22"/>
      <c r="L36" s="22"/>
      <c r="M36" s="22"/>
      <c r="N36" s="22"/>
      <c r="O36" s="22"/>
      <c r="P36" s="22"/>
    </row>
    <row r="37" spans="1:16" ht="39" customHeight="1" x14ac:dyDescent="0.15">
      <c r="A37" s="22"/>
      <c r="B37" s="35"/>
      <c r="C37" s="1178" t="s">
        <v>528</v>
      </c>
      <c r="D37" s="1179"/>
      <c r="E37" s="1180"/>
      <c r="F37" s="36">
        <v>0.75</v>
      </c>
      <c r="G37" s="37">
        <v>0.65</v>
      </c>
      <c r="H37" s="37">
        <v>0.84</v>
      </c>
      <c r="I37" s="37">
        <v>0.67</v>
      </c>
      <c r="J37" s="38">
        <v>2.04</v>
      </c>
      <c r="K37" s="22"/>
      <c r="L37" s="22"/>
      <c r="M37" s="22"/>
      <c r="N37" s="22"/>
      <c r="O37" s="22"/>
      <c r="P37" s="22"/>
    </row>
    <row r="38" spans="1:16" ht="39" customHeight="1" x14ac:dyDescent="0.15">
      <c r="A38" s="22"/>
      <c r="B38" s="35"/>
      <c r="C38" s="1178" t="s">
        <v>529</v>
      </c>
      <c r="D38" s="1179"/>
      <c r="E38" s="1180"/>
      <c r="F38" s="36">
        <v>0.55000000000000004</v>
      </c>
      <c r="G38" s="37">
        <v>0.33</v>
      </c>
      <c r="H38" s="37">
        <v>0.69</v>
      </c>
      <c r="I38" s="37">
        <v>0.47</v>
      </c>
      <c r="J38" s="38">
        <v>0.51</v>
      </c>
      <c r="K38" s="22"/>
      <c r="L38" s="22"/>
      <c r="M38" s="22"/>
      <c r="N38" s="22"/>
      <c r="O38" s="22"/>
      <c r="P38" s="22"/>
    </row>
    <row r="39" spans="1:16" ht="39" customHeight="1" x14ac:dyDescent="0.15">
      <c r="A39" s="22"/>
      <c r="B39" s="35"/>
      <c r="C39" s="1178" t="s">
        <v>530</v>
      </c>
      <c r="D39" s="1179"/>
      <c r="E39" s="1180"/>
      <c r="F39" s="36">
        <v>0.25</v>
      </c>
      <c r="G39" s="37">
        <v>0.21</v>
      </c>
      <c r="H39" s="37">
        <v>0.23</v>
      </c>
      <c r="I39" s="37">
        <v>0.21</v>
      </c>
      <c r="J39" s="38">
        <v>0.24</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531</v>
      </c>
      <c r="D42" s="1179"/>
      <c r="E42" s="1180"/>
      <c r="F42" s="36" t="s">
        <v>477</v>
      </c>
      <c r="G42" s="37" t="s">
        <v>477</v>
      </c>
      <c r="H42" s="37" t="s">
        <v>477</v>
      </c>
      <c r="I42" s="37" t="s">
        <v>477</v>
      </c>
      <c r="J42" s="38" t="s">
        <v>477</v>
      </c>
      <c r="K42" s="22"/>
      <c r="L42" s="22"/>
      <c r="M42" s="22"/>
      <c r="N42" s="22"/>
      <c r="O42" s="22"/>
      <c r="P42" s="22"/>
    </row>
    <row r="43" spans="1:16" ht="39" customHeight="1" thickBot="1" x14ac:dyDescent="0.2">
      <c r="A43" s="22"/>
      <c r="B43" s="40"/>
      <c r="C43" s="1181" t="s">
        <v>532</v>
      </c>
      <c r="D43" s="1182"/>
      <c r="E43" s="1183"/>
      <c r="F43" s="41" t="s">
        <v>477</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1216</v>
      </c>
      <c r="L45" s="60">
        <v>1222</v>
      </c>
      <c r="M45" s="60">
        <v>1219</v>
      </c>
      <c r="N45" s="60">
        <v>1058</v>
      </c>
      <c r="O45" s="61">
        <v>1112</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x14ac:dyDescent="0.15">
      <c r="A48" s="48"/>
      <c r="B48" s="1196"/>
      <c r="C48" s="1197"/>
      <c r="D48" s="62"/>
      <c r="E48" s="1188" t="s">
        <v>15</v>
      </c>
      <c r="F48" s="1188"/>
      <c r="G48" s="1188"/>
      <c r="H48" s="1188"/>
      <c r="I48" s="1188"/>
      <c r="J48" s="1189"/>
      <c r="K48" s="63">
        <v>640</v>
      </c>
      <c r="L48" s="64">
        <v>611</v>
      </c>
      <c r="M48" s="64">
        <v>658</v>
      </c>
      <c r="N48" s="64">
        <v>617</v>
      </c>
      <c r="O48" s="65">
        <v>573</v>
      </c>
      <c r="P48" s="48"/>
      <c r="Q48" s="48"/>
      <c r="R48" s="48"/>
      <c r="S48" s="48"/>
      <c r="T48" s="48"/>
      <c r="U48" s="48"/>
    </row>
    <row r="49" spans="1:21" ht="30.75" customHeight="1" x14ac:dyDescent="0.15">
      <c r="A49" s="48"/>
      <c r="B49" s="1196"/>
      <c r="C49" s="1197"/>
      <c r="D49" s="62"/>
      <c r="E49" s="1188" t="s">
        <v>16</v>
      </c>
      <c r="F49" s="1188"/>
      <c r="G49" s="1188"/>
      <c r="H49" s="1188"/>
      <c r="I49" s="1188"/>
      <c r="J49" s="1189"/>
      <c r="K49" s="63">
        <v>193</v>
      </c>
      <c r="L49" s="64">
        <v>170</v>
      </c>
      <c r="M49" s="64">
        <v>192</v>
      </c>
      <c r="N49" s="64">
        <v>196</v>
      </c>
      <c r="O49" s="65">
        <v>117</v>
      </c>
      <c r="P49" s="48"/>
      <c r="Q49" s="48"/>
      <c r="R49" s="48"/>
      <c r="S49" s="48"/>
      <c r="T49" s="48"/>
      <c r="U49" s="48"/>
    </row>
    <row r="50" spans="1:21" ht="30.75" customHeight="1" x14ac:dyDescent="0.15">
      <c r="A50" s="48"/>
      <c r="B50" s="1196"/>
      <c r="C50" s="1197"/>
      <c r="D50" s="62"/>
      <c r="E50" s="1188" t="s">
        <v>17</v>
      </c>
      <c r="F50" s="1188"/>
      <c r="G50" s="1188"/>
      <c r="H50" s="1188"/>
      <c r="I50" s="1188"/>
      <c r="J50" s="1189"/>
      <c r="K50" s="63">
        <v>19</v>
      </c>
      <c r="L50" s="64">
        <v>18</v>
      </c>
      <c r="M50" s="64">
        <v>13</v>
      </c>
      <c r="N50" s="64">
        <v>90</v>
      </c>
      <c r="O50" s="65">
        <v>198</v>
      </c>
      <c r="P50" s="48"/>
      <c r="Q50" s="48"/>
      <c r="R50" s="48"/>
      <c r="S50" s="48"/>
      <c r="T50" s="48"/>
      <c r="U50" s="48"/>
    </row>
    <row r="51" spans="1:21" ht="30.75" customHeight="1" x14ac:dyDescent="0.15">
      <c r="A51" s="48"/>
      <c r="B51" s="1198"/>
      <c r="C51" s="1199"/>
      <c r="D51" s="66"/>
      <c r="E51" s="1188" t="s">
        <v>18</v>
      </c>
      <c r="F51" s="1188"/>
      <c r="G51" s="1188"/>
      <c r="H51" s="1188"/>
      <c r="I51" s="1188"/>
      <c r="J51" s="1189"/>
      <c r="K51" s="63">
        <v>2</v>
      </c>
      <c r="L51" s="64">
        <v>1</v>
      </c>
      <c r="M51" s="64">
        <v>1</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1774</v>
      </c>
      <c r="L52" s="64">
        <v>1772</v>
      </c>
      <c r="M52" s="64">
        <v>1830</v>
      </c>
      <c r="N52" s="64">
        <v>1757</v>
      </c>
      <c r="O52" s="65">
        <v>1796</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296</v>
      </c>
      <c r="L53" s="69">
        <v>250</v>
      </c>
      <c r="M53" s="69">
        <v>253</v>
      </c>
      <c r="N53" s="69">
        <v>204</v>
      </c>
      <c r="O53" s="70">
        <v>204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D1"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02" t="s">
        <v>24</v>
      </c>
      <c r="C41" s="1203"/>
      <c r="D41" s="81"/>
      <c r="E41" s="1208" t="s">
        <v>25</v>
      </c>
      <c r="F41" s="1208"/>
      <c r="G41" s="1208"/>
      <c r="H41" s="1209"/>
      <c r="I41" s="82">
        <v>12668</v>
      </c>
      <c r="J41" s="83">
        <v>13216</v>
      </c>
      <c r="K41" s="83">
        <v>14355</v>
      </c>
      <c r="L41" s="83">
        <v>14710</v>
      </c>
      <c r="M41" s="84">
        <v>14965</v>
      </c>
    </row>
    <row r="42" spans="2:13" ht="27.75" customHeight="1" x14ac:dyDescent="0.15">
      <c r="B42" s="1204"/>
      <c r="C42" s="1205"/>
      <c r="D42" s="85"/>
      <c r="E42" s="1210" t="s">
        <v>26</v>
      </c>
      <c r="F42" s="1210"/>
      <c r="G42" s="1210"/>
      <c r="H42" s="1211"/>
      <c r="I42" s="86">
        <v>157</v>
      </c>
      <c r="J42" s="87">
        <v>343</v>
      </c>
      <c r="K42" s="87">
        <v>430</v>
      </c>
      <c r="L42" s="87">
        <v>534</v>
      </c>
      <c r="M42" s="88">
        <v>408</v>
      </c>
    </row>
    <row r="43" spans="2:13" ht="27.75" customHeight="1" x14ac:dyDescent="0.15">
      <c r="B43" s="1204"/>
      <c r="C43" s="1205"/>
      <c r="D43" s="85"/>
      <c r="E43" s="1210" t="s">
        <v>27</v>
      </c>
      <c r="F43" s="1210"/>
      <c r="G43" s="1210"/>
      <c r="H43" s="1211"/>
      <c r="I43" s="86">
        <v>9193</v>
      </c>
      <c r="J43" s="87">
        <v>8706</v>
      </c>
      <c r="K43" s="87">
        <v>8510</v>
      </c>
      <c r="L43" s="87">
        <v>8219</v>
      </c>
      <c r="M43" s="88">
        <v>7586</v>
      </c>
    </row>
    <row r="44" spans="2:13" ht="27.75" customHeight="1" x14ac:dyDescent="0.15">
      <c r="B44" s="1204"/>
      <c r="C44" s="1205"/>
      <c r="D44" s="85"/>
      <c r="E44" s="1210" t="s">
        <v>28</v>
      </c>
      <c r="F44" s="1210"/>
      <c r="G44" s="1210"/>
      <c r="H44" s="1211"/>
      <c r="I44" s="86">
        <v>1174</v>
      </c>
      <c r="J44" s="87">
        <v>1010</v>
      </c>
      <c r="K44" s="87">
        <v>982</v>
      </c>
      <c r="L44" s="87">
        <v>1341</v>
      </c>
      <c r="M44" s="88">
        <v>1659</v>
      </c>
    </row>
    <row r="45" spans="2:13" ht="27.75" customHeight="1" x14ac:dyDescent="0.15">
      <c r="B45" s="1204"/>
      <c r="C45" s="1205"/>
      <c r="D45" s="85"/>
      <c r="E45" s="1210" t="s">
        <v>29</v>
      </c>
      <c r="F45" s="1210"/>
      <c r="G45" s="1210"/>
      <c r="H45" s="1211"/>
      <c r="I45" s="86">
        <v>3009</v>
      </c>
      <c r="J45" s="87">
        <v>2775</v>
      </c>
      <c r="K45" s="87">
        <v>2612</v>
      </c>
      <c r="L45" s="87">
        <v>2451</v>
      </c>
      <c r="M45" s="88">
        <v>2325</v>
      </c>
    </row>
    <row r="46" spans="2:13" ht="27.75" customHeight="1" x14ac:dyDescent="0.15">
      <c r="B46" s="1204"/>
      <c r="C46" s="1205"/>
      <c r="D46" s="89"/>
      <c r="E46" s="1210" t="s">
        <v>30</v>
      </c>
      <c r="F46" s="1210"/>
      <c r="G46" s="1210"/>
      <c r="H46" s="1211"/>
      <c r="I46" s="86" t="s">
        <v>477</v>
      </c>
      <c r="J46" s="87" t="s">
        <v>477</v>
      </c>
      <c r="K46" s="87" t="s">
        <v>477</v>
      </c>
      <c r="L46" s="87" t="s">
        <v>477</v>
      </c>
      <c r="M46" s="88" t="s">
        <v>477</v>
      </c>
    </row>
    <row r="47" spans="2:13" ht="27.75" customHeight="1" x14ac:dyDescent="0.15">
      <c r="B47" s="1204"/>
      <c r="C47" s="1205"/>
      <c r="D47" s="90"/>
      <c r="E47" s="1212" t="s">
        <v>31</v>
      </c>
      <c r="F47" s="1213"/>
      <c r="G47" s="1213"/>
      <c r="H47" s="1214"/>
      <c r="I47" s="86" t="s">
        <v>477</v>
      </c>
      <c r="J47" s="87" t="s">
        <v>477</v>
      </c>
      <c r="K47" s="87" t="s">
        <v>477</v>
      </c>
      <c r="L47" s="87" t="s">
        <v>477</v>
      </c>
      <c r="M47" s="88" t="s">
        <v>477</v>
      </c>
    </row>
    <row r="48" spans="2:13" ht="27.75" customHeight="1" x14ac:dyDescent="0.15">
      <c r="B48" s="1204"/>
      <c r="C48" s="1205"/>
      <c r="D48" s="85"/>
      <c r="E48" s="1210" t="s">
        <v>32</v>
      </c>
      <c r="F48" s="1210"/>
      <c r="G48" s="1210"/>
      <c r="H48" s="1211"/>
      <c r="I48" s="86" t="s">
        <v>477</v>
      </c>
      <c r="J48" s="87" t="s">
        <v>477</v>
      </c>
      <c r="K48" s="87" t="s">
        <v>477</v>
      </c>
      <c r="L48" s="87" t="s">
        <v>477</v>
      </c>
      <c r="M48" s="88" t="s">
        <v>477</v>
      </c>
    </row>
    <row r="49" spans="2:13" ht="27.75" customHeight="1" x14ac:dyDescent="0.15">
      <c r="B49" s="1206"/>
      <c r="C49" s="1207"/>
      <c r="D49" s="85"/>
      <c r="E49" s="1210" t="s">
        <v>33</v>
      </c>
      <c r="F49" s="1210"/>
      <c r="G49" s="1210"/>
      <c r="H49" s="1211"/>
      <c r="I49" s="86" t="s">
        <v>477</v>
      </c>
      <c r="J49" s="87" t="s">
        <v>477</v>
      </c>
      <c r="K49" s="87" t="s">
        <v>477</v>
      </c>
      <c r="L49" s="87" t="s">
        <v>477</v>
      </c>
      <c r="M49" s="88" t="s">
        <v>477</v>
      </c>
    </row>
    <row r="50" spans="2:13" ht="27.75" customHeight="1" x14ac:dyDescent="0.15">
      <c r="B50" s="1215" t="s">
        <v>34</v>
      </c>
      <c r="C50" s="1216"/>
      <c r="D50" s="91"/>
      <c r="E50" s="1210" t="s">
        <v>35</v>
      </c>
      <c r="F50" s="1210"/>
      <c r="G50" s="1210"/>
      <c r="H50" s="1211"/>
      <c r="I50" s="86">
        <v>2632</v>
      </c>
      <c r="J50" s="87">
        <v>2632</v>
      </c>
      <c r="K50" s="87">
        <v>2641</v>
      </c>
      <c r="L50" s="87">
        <v>2727</v>
      </c>
      <c r="M50" s="88">
        <v>3056</v>
      </c>
    </row>
    <row r="51" spans="2:13" ht="27.75" customHeight="1" x14ac:dyDescent="0.15">
      <c r="B51" s="1204"/>
      <c r="C51" s="1205"/>
      <c r="D51" s="85"/>
      <c r="E51" s="1210" t="s">
        <v>36</v>
      </c>
      <c r="F51" s="1210"/>
      <c r="G51" s="1210"/>
      <c r="H51" s="1211"/>
      <c r="I51" s="86">
        <v>5210</v>
      </c>
      <c r="J51" s="87">
        <v>5057</v>
      </c>
      <c r="K51" s="87">
        <v>4936</v>
      </c>
      <c r="L51" s="87">
        <v>5248</v>
      </c>
      <c r="M51" s="88">
        <v>5030</v>
      </c>
    </row>
    <row r="52" spans="2:13" ht="27.75" customHeight="1" x14ac:dyDescent="0.15">
      <c r="B52" s="1206"/>
      <c r="C52" s="1207"/>
      <c r="D52" s="85"/>
      <c r="E52" s="1210" t="s">
        <v>37</v>
      </c>
      <c r="F52" s="1210"/>
      <c r="G52" s="1210"/>
      <c r="H52" s="1211"/>
      <c r="I52" s="86">
        <v>17631</v>
      </c>
      <c r="J52" s="87">
        <v>17984</v>
      </c>
      <c r="K52" s="87">
        <v>18082</v>
      </c>
      <c r="L52" s="87">
        <v>18398</v>
      </c>
      <c r="M52" s="88">
        <v>18688</v>
      </c>
    </row>
    <row r="53" spans="2:13" ht="27.75" customHeight="1" thickBot="1" x14ac:dyDescent="0.2">
      <c r="B53" s="1217" t="s">
        <v>21</v>
      </c>
      <c r="C53" s="1218"/>
      <c r="D53" s="92"/>
      <c r="E53" s="1219" t="s">
        <v>38</v>
      </c>
      <c r="F53" s="1219"/>
      <c r="G53" s="1219"/>
      <c r="H53" s="1220"/>
      <c r="I53" s="93">
        <v>728</v>
      </c>
      <c r="J53" s="94">
        <v>377</v>
      </c>
      <c r="K53" s="94">
        <v>1231</v>
      </c>
      <c r="L53" s="94">
        <v>882</v>
      </c>
      <c r="M53" s="95">
        <v>168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election activeCell="G51" sqref="G51:H54"/>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547</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547</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549</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550</v>
      </c>
    </row>
    <row r="50" spans="1:17" x14ac:dyDescent="0.15">
      <c r="B50" s="250"/>
      <c r="C50" s="246"/>
      <c r="D50" s="246"/>
      <c r="E50" s="246"/>
      <c r="F50" s="246"/>
      <c r="G50" s="1244"/>
      <c r="H50" s="1245"/>
      <c r="I50" s="1245"/>
      <c r="J50" s="1246"/>
      <c r="K50" s="356" t="s">
        <v>517</v>
      </c>
      <c r="L50" s="356" t="s">
        <v>518</v>
      </c>
      <c r="M50" s="356" t="s">
        <v>519</v>
      </c>
      <c r="N50" s="356" t="s">
        <v>520</v>
      </c>
      <c r="O50" s="356" t="s">
        <v>521</v>
      </c>
    </row>
    <row r="51" spans="1:17" x14ac:dyDescent="0.15">
      <c r="B51" s="250"/>
      <c r="C51" s="246"/>
      <c r="D51" s="246"/>
      <c r="E51" s="246"/>
      <c r="F51" s="246"/>
      <c r="G51" s="1247" t="s">
        <v>551</v>
      </c>
      <c r="H51" s="1248"/>
      <c r="I51" s="1253" t="s">
        <v>552</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553</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554</v>
      </c>
      <c r="H55" s="1228"/>
      <c r="I55" s="1233" t="s">
        <v>552</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553</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555</v>
      </c>
      <c r="C63" s="246"/>
      <c r="D63" s="246"/>
      <c r="E63" s="246"/>
      <c r="F63" s="246"/>
      <c r="G63" s="246"/>
      <c r="H63" s="246"/>
      <c r="I63" s="246"/>
      <c r="J63" s="246"/>
      <c r="K63" s="246"/>
      <c r="L63" s="246"/>
      <c r="M63" s="246"/>
      <c r="N63" s="246"/>
      <c r="O63" s="246"/>
    </row>
    <row r="64" spans="1:17" x14ac:dyDescent="0.15">
      <c r="B64" s="250"/>
      <c r="C64" s="246"/>
      <c r="D64" s="246"/>
      <c r="E64" s="246"/>
      <c r="F64" s="246"/>
      <c r="G64" s="353" t="s">
        <v>549</v>
      </c>
      <c r="I64" s="354"/>
      <c r="J64" s="354"/>
      <c r="K64" s="354"/>
      <c r="L64" s="246"/>
      <c r="M64" s="246"/>
      <c r="N64" s="246"/>
      <c r="O64" s="246"/>
    </row>
    <row r="65" spans="2:30" x14ac:dyDescent="0.15">
      <c r="B65" s="250"/>
      <c r="C65" s="246"/>
      <c r="D65" s="246"/>
      <c r="E65" s="246"/>
      <c r="F65" s="246"/>
      <c r="G65" s="1235" t="s">
        <v>556</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557</v>
      </c>
      <c r="I71" s="370"/>
      <c r="J71" s="366"/>
      <c r="K71" s="366"/>
      <c r="L71" s="367"/>
      <c r="M71" s="366"/>
      <c r="N71" s="367"/>
      <c r="O71" s="368"/>
    </row>
    <row r="72" spans="2:30" x14ac:dyDescent="0.15">
      <c r="B72" s="250"/>
      <c r="C72" s="246"/>
      <c r="D72" s="246"/>
      <c r="E72" s="246"/>
      <c r="F72" s="246"/>
      <c r="G72" s="1244"/>
      <c r="H72" s="1245"/>
      <c r="I72" s="1245"/>
      <c r="J72" s="1246"/>
      <c r="K72" s="356" t="s">
        <v>517</v>
      </c>
      <c r="L72" s="356" t="s">
        <v>518</v>
      </c>
      <c r="M72" s="356" t="s">
        <v>519</v>
      </c>
      <c r="N72" s="356" t="s">
        <v>520</v>
      </c>
      <c r="O72" s="356" t="s">
        <v>521</v>
      </c>
    </row>
    <row r="73" spans="2:30" x14ac:dyDescent="0.15">
      <c r="B73" s="250"/>
      <c r="C73" s="246"/>
      <c r="D73" s="246"/>
      <c r="E73" s="246"/>
      <c r="F73" s="246"/>
      <c r="G73" s="1247" t="s">
        <v>551</v>
      </c>
      <c r="H73" s="1248"/>
      <c r="I73" s="1253" t="s">
        <v>552</v>
      </c>
      <c r="J73" s="1253"/>
      <c r="K73" s="1234">
        <v>7.9</v>
      </c>
      <c r="L73" s="1234">
        <v>4</v>
      </c>
      <c r="M73" s="1221">
        <v>13.2</v>
      </c>
      <c r="N73" s="1221">
        <v>9.1</v>
      </c>
      <c r="O73" s="1221">
        <v>1.7</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558</v>
      </c>
      <c r="J75" s="1233"/>
      <c r="K75" s="1225">
        <v>3.3</v>
      </c>
      <c r="L75" s="1225">
        <v>3.1</v>
      </c>
      <c r="M75" s="1225">
        <v>2.8</v>
      </c>
      <c r="N75" s="1225">
        <v>2.5</v>
      </c>
      <c r="O75" s="1225">
        <v>2.2999999999999998</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554</v>
      </c>
      <c r="H77" s="1228"/>
      <c r="I77" s="1233" t="s">
        <v>552</v>
      </c>
      <c r="J77" s="1233"/>
      <c r="K77" s="1234">
        <v>58.2</v>
      </c>
      <c r="L77" s="1234">
        <v>50.3</v>
      </c>
      <c r="M77" s="1221">
        <v>45.9</v>
      </c>
      <c r="N77" s="1221">
        <v>33.6</v>
      </c>
      <c r="O77" s="1221">
        <v>35.299999999999997</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558</v>
      </c>
      <c r="J79" s="1223"/>
      <c r="K79" s="1224">
        <v>10.3</v>
      </c>
      <c r="L79" s="1224">
        <v>9.6</v>
      </c>
      <c r="M79" s="1224">
        <v>8.8000000000000007</v>
      </c>
      <c r="N79" s="1224">
        <v>7</v>
      </c>
      <c r="O79" s="1224">
        <v>6.9</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B1" zoomScale="55" zoomScaleNormal="55" zoomScaleSheetLayoutView="70" workbookViewId="0">
      <selection activeCell="G51" sqref="G51:H54"/>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P1" zoomScaleNormal="100" zoomScaleSheetLayoutView="55" workbookViewId="0">
      <selection activeCell="G51" sqref="G51:H54"/>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516</v>
      </c>
      <c r="G2" s="113"/>
      <c r="H2" s="114"/>
    </row>
    <row r="3" spans="1:8" x14ac:dyDescent="0.15">
      <c r="A3" s="110" t="s">
        <v>509</v>
      </c>
      <c r="B3" s="115"/>
      <c r="C3" s="116"/>
      <c r="D3" s="117">
        <v>29483</v>
      </c>
      <c r="E3" s="118"/>
      <c r="F3" s="119">
        <v>50880</v>
      </c>
      <c r="G3" s="120"/>
      <c r="H3" s="121"/>
    </row>
    <row r="4" spans="1:8" x14ac:dyDescent="0.15">
      <c r="A4" s="122"/>
      <c r="B4" s="123"/>
      <c r="C4" s="124"/>
      <c r="D4" s="125">
        <v>9648</v>
      </c>
      <c r="E4" s="126"/>
      <c r="F4" s="127">
        <v>26879</v>
      </c>
      <c r="G4" s="128"/>
      <c r="H4" s="129"/>
    </row>
    <row r="5" spans="1:8" x14ac:dyDescent="0.15">
      <c r="A5" s="110" t="s">
        <v>511</v>
      </c>
      <c r="B5" s="115"/>
      <c r="C5" s="116"/>
      <c r="D5" s="117">
        <v>32493</v>
      </c>
      <c r="E5" s="118"/>
      <c r="F5" s="119">
        <v>63956</v>
      </c>
      <c r="G5" s="120"/>
      <c r="H5" s="121"/>
    </row>
    <row r="6" spans="1:8" x14ac:dyDescent="0.15">
      <c r="A6" s="122"/>
      <c r="B6" s="123"/>
      <c r="C6" s="124"/>
      <c r="D6" s="125">
        <v>7333</v>
      </c>
      <c r="E6" s="126"/>
      <c r="F6" s="127">
        <v>29239</v>
      </c>
      <c r="G6" s="128"/>
      <c r="H6" s="129"/>
    </row>
    <row r="7" spans="1:8" x14ac:dyDescent="0.15">
      <c r="A7" s="110" t="s">
        <v>512</v>
      </c>
      <c r="B7" s="115"/>
      <c r="C7" s="116"/>
      <c r="D7" s="117">
        <v>45906</v>
      </c>
      <c r="E7" s="118"/>
      <c r="F7" s="119">
        <v>66255</v>
      </c>
      <c r="G7" s="120"/>
      <c r="H7" s="121"/>
    </row>
    <row r="8" spans="1:8" x14ac:dyDescent="0.15">
      <c r="A8" s="122"/>
      <c r="B8" s="123"/>
      <c r="C8" s="124"/>
      <c r="D8" s="125">
        <v>12906</v>
      </c>
      <c r="E8" s="126"/>
      <c r="F8" s="127">
        <v>31822</v>
      </c>
      <c r="G8" s="128"/>
      <c r="H8" s="129"/>
    </row>
    <row r="9" spans="1:8" x14ac:dyDescent="0.15">
      <c r="A9" s="110" t="s">
        <v>513</v>
      </c>
      <c r="B9" s="115"/>
      <c r="C9" s="116"/>
      <c r="D9" s="117">
        <v>19954</v>
      </c>
      <c r="E9" s="118"/>
      <c r="F9" s="119">
        <v>47278</v>
      </c>
      <c r="G9" s="120"/>
      <c r="H9" s="121"/>
    </row>
    <row r="10" spans="1:8" x14ac:dyDescent="0.15">
      <c r="A10" s="122"/>
      <c r="B10" s="123"/>
      <c r="C10" s="124"/>
      <c r="D10" s="125">
        <v>10788</v>
      </c>
      <c r="E10" s="126"/>
      <c r="F10" s="127">
        <v>24096</v>
      </c>
      <c r="G10" s="128"/>
      <c r="H10" s="129"/>
    </row>
    <row r="11" spans="1:8" x14ac:dyDescent="0.15">
      <c r="A11" s="110" t="s">
        <v>514</v>
      </c>
      <c r="B11" s="115"/>
      <c r="C11" s="116"/>
      <c r="D11" s="117">
        <v>28636</v>
      </c>
      <c r="E11" s="118"/>
      <c r="F11" s="119">
        <v>44504</v>
      </c>
      <c r="G11" s="120"/>
      <c r="H11" s="121"/>
    </row>
    <row r="12" spans="1:8" x14ac:dyDescent="0.15">
      <c r="A12" s="122"/>
      <c r="B12" s="123"/>
      <c r="C12" s="130"/>
      <c r="D12" s="125">
        <v>9037</v>
      </c>
      <c r="E12" s="126"/>
      <c r="F12" s="127">
        <v>25876</v>
      </c>
      <c r="G12" s="128"/>
      <c r="H12" s="129"/>
    </row>
    <row r="13" spans="1:8" x14ac:dyDescent="0.15">
      <c r="A13" s="110"/>
      <c r="B13" s="115"/>
      <c r="C13" s="131"/>
      <c r="D13" s="132">
        <v>31294</v>
      </c>
      <c r="E13" s="133"/>
      <c r="F13" s="134">
        <v>54575</v>
      </c>
      <c r="G13" s="135"/>
      <c r="H13" s="121"/>
    </row>
    <row r="14" spans="1:8" x14ac:dyDescent="0.15">
      <c r="A14" s="122"/>
      <c r="B14" s="123"/>
      <c r="C14" s="124"/>
      <c r="D14" s="125">
        <v>9942</v>
      </c>
      <c r="E14" s="126"/>
      <c r="F14" s="127">
        <v>27582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3.9</v>
      </c>
      <c r="C19" s="136">
        <f>ROUND(VALUE(SUBSTITUTE(実質収支比率等に係る経年分析!G$48,"▲","-")),2)</f>
        <v>4.8899999999999997</v>
      </c>
      <c r="D19" s="136">
        <f>ROUND(VALUE(SUBSTITUTE(実質収支比率等に係る経年分析!H$48,"▲","-")),2)</f>
        <v>4.01</v>
      </c>
      <c r="E19" s="136">
        <f>ROUND(VALUE(SUBSTITUTE(実質収支比率等に係る経年分析!I$48,"▲","-")),2)</f>
        <v>7</v>
      </c>
      <c r="F19" s="136">
        <f>ROUND(VALUE(SUBSTITUTE(実質収支比率等に係る経年分析!J$48,"▲","-")),2)</f>
        <v>6.67</v>
      </c>
    </row>
    <row r="20" spans="1:11" x14ac:dyDescent="0.15">
      <c r="A20" s="136" t="s">
        <v>43</v>
      </c>
      <c r="B20" s="136">
        <f>ROUND(VALUE(SUBSTITUTE(実質収支比率等に係る経年分析!F$47,"▲","-")),2)</f>
        <v>20.32</v>
      </c>
      <c r="C20" s="136">
        <f>ROUND(VALUE(SUBSTITUTE(実質収支比率等に係る経年分析!G$47,"▲","-")),2)</f>
        <v>20.18</v>
      </c>
      <c r="D20" s="136">
        <f>ROUND(VALUE(SUBSTITUTE(実質収支比率等に係る経年分析!H$47,"▲","-")),2)</f>
        <v>20.14</v>
      </c>
      <c r="E20" s="136">
        <f>ROUND(VALUE(SUBSTITUTE(実質収支比率等に係る経年分析!I$47,"▲","-")),2)</f>
        <v>19.850000000000001</v>
      </c>
      <c r="F20" s="136">
        <f>ROUND(VALUE(SUBSTITUTE(実質収支比率等に係る経年分析!J$47,"▲","-")),2)</f>
        <v>19.75</v>
      </c>
    </row>
    <row r="21" spans="1:11" x14ac:dyDescent="0.15">
      <c r="A21" s="136" t="s">
        <v>44</v>
      </c>
      <c r="B21" s="136">
        <f>IF(ISNUMBER(VALUE(SUBSTITUTE(実質収支比率等に係る経年分析!F$49,"▲","-"))),ROUND(VALUE(SUBSTITUTE(実質収支比率等に係る経年分析!F$49,"▲","-")),2),NA())</f>
        <v>3.23</v>
      </c>
      <c r="C21" s="136">
        <f>IF(ISNUMBER(VALUE(SUBSTITUTE(実質収支比率等に係る経年分析!G$49,"▲","-"))),ROUND(VALUE(SUBSTITUTE(実質収支比率等に係る経年分析!G$49,"▲","-")),2),NA())</f>
        <v>1.1599999999999999</v>
      </c>
      <c r="D21" s="136">
        <f>IF(ISNUMBER(VALUE(SUBSTITUTE(実質収支比率等に係る経年分析!H$49,"▲","-"))),ROUND(VALUE(SUBSTITUTE(実質収支比率等に係る経年分析!H$49,"▲","-")),2),NA())</f>
        <v>-0.77</v>
      </c>
      <c r="E21" s="136">
        <f>IF(ISNUMBER(VALUE(SUBSTITUTE(実質収支比率等に係る経年分析!I$49,"▲","-"))),ROUND(VALUE(SUBSTITUTE(実質収支比率等に係る経年分析!I$49,"▲","-")),2),NA())</f>
        <v>3.22</v>
      </c>
      <c r="F21" s="136">
        <f>IF(ISNUMBER(VALUE(SUBSTITUTE(実質収支比率等に係る経年分析!J$49,"▲","-"))),ROUND(VALUE(SUBSTITUTE(実質収支比率等に係る経年分析!J$49,"▲","-")),2),NA())</f>
        <v>-0.26</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0.24</v>
      </c>
    </row>
    <row r="32" spans="1:11" x14ac:dyDescent="0.15">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0.55000000000000004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0.69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0.47</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0.51</v>
      </c>
    </row>
    <row r="33" spans="1:16" x14ac:dyDescent="0.15">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0.75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0.84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0.67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2.04</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4.8899999999999997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6.99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6.66</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7.26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10.07</v>
      </c>
    </row>
    <row r="36" spans="1:16" x14ac:dyDescent="0.15">
      <c r="A36" s="137" t="str">
        <f>IF(連結実質赤字比率に係る赤字・黒字の構成分析!C$34="",NA(),連結実質赤字比率に係る赤字・黒字の構成分析!C$34)</f>
        <v>国民健康保険事業特別会計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0.08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0.13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0.08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0.04</v>
      </c>
      <c r="J36" s="137">
        <f>IF(ROUND(VALUE(SUBSTITUTE(連結実質赤字比率に係る赤字・黒字の構成分析!J$34,"▲", "-")), 2) &lt; 0, ABS(ROUND(VALUE(SUBSTITUTE(連結実質赤字比率に係る赤字・黒字の構成分析!J$34,"▲", "-")), 2)), NA())</f>
        <v>1.0900000000000001</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1774</v>
      </c>
      <c r="E42" s="138"/>
      <c r="F42" s="138"/>
      <c r="G42" s="138">
        <f>'実質公債費比率（分子）の構造'!L$52</f>
        <v>1772</v>
      </c>
      <c r="H42" s="138"/>
      <c r="I42" s="138"/>
      <c r="J42" s="138">
        <f>'実質公債費比率（分子）の構造'!M$52</f>
        <v>1830</v>
      </c>
      <c r="K42" s="138"/>
      <c r="L42" s="138"/>
      <c r="M42" s="138">
        <f>'実質公債費比率（分子）の構造'!N$52</f>
        <v>1757</v>
      </c>
      <c r="N42" s="138"/>
      <c r="O42" s="138"/>
      <c r="P42" s="138">
        <f>'実質公債費比率（分子）の構造'!O$52</f>
        <v>1796</v>
      </c>
    </row>
    <row r="43" spans="1:16" x14ac:dyDescent="0.15">
      <c r="A43" s="138" t="s">
        <v>52</v>
      </c>
      <c r="B43" s="138">
        <f>'実質公債費比率（分子）の構造'!K$51</f>
        <v>2</v>
      </c>
      <c r="C43" s="138"/>
      <c r="D43" s="138"/>
      <c r="E43" s="138">
        <f>'実質公債費比率（分子）の構造'!L$51</f>
        <v>1</v>
      </c>
      <c r="F43" s="138"/>
      <c r="G43" s="138"/>
      <c r="H43" s="138">
        <f>'実質公債費比率（分子）の構造'!M$51</f>
        <v>1</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19</v>
      </c>
      <c r="C44" s="138"/>
      <c r="D44" s="138"/>
      <c r="E44" s="138">
        <f>'実質公債費比率（分子）の構造'!L$50</f>
        <v>18</v>
      </c>
      <c r="F44" s="138"/>
      <c r="G44" s="138"/>
      <c r="H44" s="138">
        <f>'実質公債費比率（分子）の構造'!M$50</f>
        <v>13</v>
      </c>
      <c r="I44" s="138"/>
      <c r="J44" s="138"/>
      <c r="K44" s="138">
        <f>'実質公債費比率（分子）の構造'!N$50</f>
        <v>90</v>
      </c>
      <c r="L44" s="138"/>
      <c r="M44" s="138"/>
      <c r="N44" s="138">
        <f>'実質公債費比率（分子）の構造'!O$50</f>
        <v>198</v>
      </c>
      <c r="O44" s="138"/>
      <c r="P44" s="138"/>
    </row>
    <row r="45" spans="1:16" x14ac:dyDescent="0.15">
      <c r="A45" s="138" t="s">
        <v>54</v>
      </c>
      <c r="B45" s="138">
        <f>'実質公債費比率（分子）の構造'!K$49</f>
        <v>193</v>
      </c>
      <c r="C45" s="138"/>
      <c r="D45" s="138"/>
      <c r="E45" s="138">
        <f>'実質公債費比率（分子）の構造'!L$49</f>
        <v>170</v>
      </c>
      <c r="F45" s="138"/>
      <c r="G45" s="138"/>
      <c r="H45" s="138">
        <f>'実質公債費比率（分子）の構造'!M$49</f>
        <v>192</v>
      </c>
      <c r="I45" s="138"/>
      <c r="J45" s="138"/>
      <c r="K45" s="138">
        <f>'実質公債費比率（分子）の構造'!N$49</f>
        <v>196</v>
      </c>
      <c r="L45" s="138"/>
      <c r="M45" s="138"/>
      <c r="N45" s="138">
        <f>'実質公債費比率（分子）の構造'!O$49</f>
        <v>117</v>
      </c>
      <c r="O45" s="138"/>
      <c r="P45" s="138"/>
    </row>
    <row r="46" spans="1:16" x14ac:dyDescent="0.15">
      <c r="A46" s="138" t="s">
        <v>55</v>
      </c>
      <c r="B46" s="138">
        <f>'実質公債費比率（分子）の構造'!K$48</f>
        <v>640</v>
      </c>
      <c r="C46" s="138"/>
      <c r="D46" s="138"/>
      <c r="E46" s="138">
        <f>'実質公債費比率（分子）の構造'!L$48</f>
        <v>611</v>
      </c>
      <c r="F46" s="138"/>
      <c r="G46" s="138"/>
      <c r="H46" s="138">
        <f>'実質公債費比率（分子）の構造'!M$48</f>
        <v>658</v>
      </c>
      <c r="I46" s="138"/>
      <c r="J46" s="138"/>
      <c r="K46" s="138">
        <f>'実質公債費比率（分子）の構造'!N$48</f>
        <v>617</v>
      </c>
      <c r="L46" s="138"/>
      <c r="M46" s="138"/>
      <c r="N46" s="138">
        <f>'実質公債費比率（分子）の構造'!O$48</f>
        <v>573</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1216</v>
      </c>
      <c r="C49" s="138"/>
      <c r="D49" s="138"/>
      <c r="E49" s="138">
        <f>'実質公債費比率（分子）の構造'!L$45</f>
        <v>1222</v>
      </c>
      <c r="F49" s="138"/>
      <c r="G49" s="138"/>
      <c r="H49" s="138">
        <f>'実質公債費比率（分子）の構造'!M$45</f>
        <v>1219</v>
      </c>
      <c r="I49" s="138"/>
      <c r="J49" s="138"/>
      <c r="K49" s="138">
        <f>'実質公債費比率（分子）の構造'!N$45</f>
        <v>1058</v>
      </c>
      <c r="L49" s="138"/>
      <c r="M49" s="138"/>
      <c r="N49" s="138">
        <f>'実質公債費比率（分子）の構造'!O$45</f>
        <v>1112</v>
      </c>
      <c r="O49" s="138"/>
      <c r="P49" s="138"/>
    </row>
    <row r="50" spans="1:16" x14ac:dyDescent="0.15">
      <c r="A50" s="138" t="s">
        <v>59</v>
      </c>
      <c r="B50" s="138" t="e">
        <f>NA()</f>
        <v>#N/A</v>
      </c>
      <c r="C50" s="138">
        <f>IF(ISNUMBER('実質公債費比率（分子）の構造'!K$53),'実質公債費比率（分子）の構造'!K$53,NA())</f>
        <v>296</v>
      </c>
      <c r="D50" s="138" t="e">
        <f>NA()</f>
        <v>#N/A</v>
      </c>
      <c r="E50" s="138" t="e">
        <f>NA()</f>
        <v>#N/A</v>
      </c>
      <c r="F50" s="138">
        <f>IF(ISNUMBER('実質公債費比率（分子）の構造'!L$53),'実質公債費比率（分子）の構造'!L$53,NA())</f>
        <v>250</v>
      </c>
      <c r="G50" s="138" t="e">
        <f>NA()</f>
        <v>#N/A</v>
      </c>
      <c r="H50" s="138" t="e">
        <f>NA()</f>
        <v>#N/A</v>
      </c>
      <c r="I50" s="138">
        <f>IF(ISNUMBER('実質公債費比率（分子）の構造'!M$53),'実質公債費比率（分子）の構造'!M$53,NA())</f>
        <v>253</v>
      </c>
      <c r="J50" s="138" t="e">
        <f>NA()</f>
        <v>#N/A</v>
      </c>
      <c r="K50" s="138" t="e">
        <f>NA()</f>
        <v>#N/A</v>
      </c>
      <c r="L50" s="138">
        <f>IF(ISNUMBER('実質公債費比率（分子）の構造'!N$53),'実質公債費比率（分子）の構造'!N$53,NA())</f>
        <v>204</v>
      </c>
      <c r="M50" s="138" t="e">
        <f>NA()</f>
        <v>#N/A</v>
      </c>
      <c r="N50" s="138" t="e">
        <f>NA()</f>
        <v>#N/A</v>
      </c>
      <c r="O50" s="138">
        <f>IF(ISNUMBER('実質公債費比率（分子）の構造'!O$53),'実質公債費比率（分子）の構造'!O$53,NA())</f>
        <v>204</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17631</v>
      </c>
      <c r="E56" s="137"/>
      <c r="F56" s="137"/>
      <c r="G56" s="137">
        <f>'将来負担比率（分子）の構造'!J$52</f>
        <v>17984</v>
      </c>
      <c r="H56" s="137"/>
      <c r="I56" s="137"/>
      <c r="J56" s="137">
        <f>'将来負担比率（分子）の構造'!K$52</f>
        <v>18082</v>
      </c>
      <c r="K56" s="137"/>
      <c r="L56" s="137"/>
      <c r="M56" s="137">
        <f>'将来負担比率（分子）の構造'!L$52</f>
        <v>18398</v>
      </c>
      <c r="N56" s="137"/>
      <c r="O56" s="137"/>
      <c r="P56" s="137">
        <f>'将来負担比率（分子）の構造'!M$52</f>
        <v>18688</v>
      </c>
    </row>
    <row r="57" spans="1:16" x14ac:dyDescent="0.15">
      <c r="A57" s="137" t="s">
        <v>36</v>
      </c>
      <c r="B57" s="137"/>
      <c r="C57" s="137"/>
      <c r="D57" s="137">
        <f>'将来負担比率（分子）の構造'!I$51</f>
        <v>5210</v>
      </c>
      <c r="E57" s="137"/>
      <c r="F57" s="137"/>
      <c r="G57" s="137">
        <f>'将来負担比率（分子）の構造'!J$51</f>
        <v>5057</v>
      </c>
      <c r="H57" s="137"/>
      <c r="I57" s="137"/>
      <c r="J57" s="137">
        <f>'将来負担比率（分子）の構造'!K$51</f>
        <v>4936</v>
      </c>
      <c r="K57" s="137"/>
      <c r="L57" s="137"/>
      <c r="M57" s="137">
        <f>'将来負担比率（分子）の構造'!L$51</f>
        <v>5248</v>
      </c>
      <c r="N57" s="137"/>
      <c r="O57" s="137"/>
      <c r="P57" s="137">
        <f>'将来負担比率（分子）の構造'!M$51</f>
        <v>5030</v>
      </c>
    </row>
    <row r="58" spans="1:16" x14ac:dyDescent="0.15">
      <c r="A58" s="137" t="s">
        <v>35</v>
      </c>
      <c r="B58" s="137"/>
      <c r="C58" s="137"/>
      <c r="D58" s="137">
        <f>'将来負担比率（分子）の構造'!I$50</f>
        <v>2632</v>
      </c>
      <c r="E58" s="137"/>
      <c r="F58" s="137"/>
      <c r="G58" s="137">
        <f>'将来負担比率（分子）の構造'!J$50</f>
        <v>2632</v>
      </c>
      <c r="H58" s="137"/>
      <c r="I58" s="137"/>
      <c r="J58" s="137">
        <f>'将来負担比率（分子）の構造'!K$50</f>
        <v>2641</v>
      </c>
      <c r="K58" s="137"/>
      <c r="L58" s="137"/>
      <c r="M58" s="137">
        <f>'将来負担比率（分子）の構造'!L$50</f>
        <v>2727</v>
      </c>
      <c r="N58" s="137"/>
      <c r="O58" s="137"/>
      <c r="P58" s="137">
        <f>'将来負担比率（分子）の構造'!M$50</f>
        <v>3056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3009</v>
      </c>
      <c r="C62" s="137"/>
      <c r="D62" s="137"/>
      <c r="E62" s="137">
        <f>'将来負担比率（分子）の構造'!J$45</f>
        <v>2775</v>
      </c>
      <c r="F62" s="137"/>
      <c r="G62" s="137"/>
      <c r="H62" s="137">
        <f>'将来負担比率（分子）の構造'!K$45</f>
        <v>2612</v>
      </c>
      <c r="I62" s="137"/>
      <c r="J62" s="137"/>
      <c r="K62" s="137">
        <f>'将来負担比率（分子）の構造'!L$45</f>
        <v>2451</v>
      </c>
      <c r="L62" s="137"/>
      <c r="M62" s="137"/>
      <c r="N62" s="137">
        <f>'将来負担比率（分子）の構造'!M$45</f>
        <v>2325</v>
      </c>
      <c r="O62" s="137"/>
      <c r="P62" s="137"/>
    </row>
    <row r="63" spans="1:16" x14ac:dyDescent="0.15">
      <c r="A63" s="137" t="s">
        <v>28</v>
      </c>
      <c r="B63" s="137">
        <f>'将来負担比率（分子）の構造'!I$44</f>
        <v>1174</v>
      </c>
      <c r="C63" s="137"/>
      <c r="D63" s="137"/>
      <c r="E63" s="137">
        <f>'将来負担比率（分子）の構造'!J$44</f>
        <v>1010</v>
      </c>
      <c r="F63" s="137"/>
      <c r="G63" s="137"/>
      <c r="H63" s="137">
        <f>'将来負担比率（分子）の構造'!K$44</f>
        <v>982</v>
      </c>
      <c r="I63" s="137"/>
      <c r="J63" s="137"/>
      <c r="K63" s="137">
        <f>'将来負担比率（分子）の構造'!L$44</f>
        <v>1341</v>
      </c>
      <c r="L63" s="137"/>
      <c r="M63" s="137"/>
      <c r="N63" s="137">
        <f>'将来負担比率（分子）の構造'!M$44</f>
        <v>1659</v>
      </c>
      <c r="O63" s="137"/>
      <c r="P63" s="137"/>
    </row>
    <row r="64" spans="1:16" x14ac:dyDescent="0.15">
      <c r="A64" s="137" t="s">
        <v>27</v>
      </c>
      <c r="B64" s="137">
        <f>'将来負担比率（分子）の構造'!I$43</f>
        <v>9193</v>
      </c>
      <c r="C64" s="137"/>
      <c r="D64" s="137"/>
      <c r="E64" s="137">
        <f>'将来負担比率（分子）の構造'!J$43</f>
        <v>8706</v>
      </c>
      <c r="F64" s="137"/>
      <c r="G64" s="137"/>
      <c r="H64" s="137">
        <f>'将来負担比率（分子）の構造'!K$43</f>
        <v>8510</v>
      </c>
      <c r="I64" s="137"/>
      <c r="J64" s="137"/>
      <c r="K64" s="137">
        <f>'将来負担比率（分子）の構造'!L$43</f>
        <v>8219</v>
      </c>
      <c r="L64" s="137"/>
      <c r="M64" s="137"/>
      <c r="N64" s="137">
        <f>'将来負担比率（分子）の構造'!M$43</f>
        <v>7586</v>
      </c>
      <c r="O64" s="137"/>
      <c r="P64" s="137"/>
    </row>
    <row r="65" spans="1:16" x14ac:dyDescent="0.15">
      <c r="A65" s="137" t="s">
        <v>26</v>
      </c>
      <c r="B65" s="137">
        <f>'将来負担比率（分子）の構造'!I$42</f>
        <v>157</v>
      </c>
      <c r="C65" s="137"/>
      <c r="D65" s="137"/>
      <c r="E65" s="137">
        <f>'将来負担比率（分子）の構造'!J$42</f>
        <v>343</v>
      </c>
      <c r="F65" s="137"/>
      <c r="G65" s="137"/>
      <c r="H65" s="137">
        <f>'将来負担比率（分子）の構造'!K$42</f>
        <v>430</v>
      </c>
      <c r="I65" s="137"/>
      <c r="J65" s="137"/>
      <c r="K65" s="137">
        <f>'将来負担比率（分子）の構造'!L$42</f>
        <v>534</v>
      </c>
      <c r="L65" s="137"/>
      <c r="M65" s="137"/>
      <c r="N65" s="137">
        <f>'将来負担比率（分子）の構造'!M$42</f>
        <v>408</v>
      </c>
      <c r="O65" s="137"/>
      <c r="P65" s="137"/>
    </row>
    <row r="66" spans="1:16" x14ac:dyDescent="0.15">
      <c r="A66" s="137" t="s">
        <v>25</v>
      </c>
      <c r="B66" s="137">
        <f>'将来負担比率（分子）の構造'!I$41</f>
        <v>12668</v>
      </c>
      <c r="C66" s="137"/>
      <c r="D66" s="137"/>
      <c r="E66" s="137">
        <f>'将来負担比率（分子）の構造'!J$41</f>
        <v>13216</v>
      </c>
      <c r="F66" s="137"/>
      <c r="G66" s="137"/>
      <c r="H66" s="137">
        <f>'将来負担比率（分子）の構造'!K$41</f>
        <v>14355</v>
      </c>
      <c r="I66" s="137"/>
      <c r="J66" s="137"/>
      <c r="K66" s="137">
        <f>'将来負担比率（分子）の構造'!L$41</f>
        <v>14710</v>
      </c>
      <c r="L66" s="137"/>
      <c r="M66" s="137"/>
      <c r="N66" s="137">
        <f>'将来負担比率（分子）の構造'!M$41</f>
        <v>14965</v>
      </c>
      <c r="O66" s="137"/>
      <c r="P66" s="137"/>
    </row>
    <row r="67" spans="1:16" x14ac:dyDescent="0.15">
      <c r="A67" s="137" t="s">
        <v>63</v>
      </c>
      <c r="B67" s="137" t="e">
        <f>NA()</f>
        <v>#N/A</v>
      </c>
      <c r="C67" s="137">
        <f>IF(ISNUMBER('将来負担比率（分子）の構造'!I$53), IF('将来負担比率（分子）の構造'!I$53 &lt; 0, 0, '将来負担比率（分子）の構造'!I$53), NA())</f>
        <v>728</v>
      </c>
      <c r="D67" s="137" t="e">
        <f>NA()</f>
        <v>#N/A</v>
      </c>
      <c r="E67" s="137" t="e">
        <f>NA()</f>
        <v>#N/A</v>
      </c>
      <c r="F67" s="137">
        <f>IF(ISNUMBER('将来負担比率（分子）の構造'!J$53), IF('将来負担比率（分子）の構造'!J$53 &lt; 0, 0, '将来負担比率（分子）の構造'!J$53), NA())</f>
        <v>377</v>
      </c>
      <c r="G67" s="137" t="e">
        <f>NA()</f>
        <v>#N/A</v>
      </c>
      <c r="H67" s="137" t="e">
        <f>NA()</f>
        <v>#N/A</v>
      </c>
      <c r="I67" s="137">
        <f>IF(ISNUMBER('将来負担比率（分子）の構造'!K$53), IF('将来負担比率（分子）の構造'!K$53 &lt; 0, 0, '将来負担比率（分子）の構造'!K$53), NA())</f>
        <v>1231</v>
      </c>
      <c r="J67" s="137" t="e">
        <f>NA()</f>
        <v>#N/A</v>
      </c>
      <c r="K67" s="137" t="e">
        <f>NA()</f>
        <v>#N/A</v>
      </c>
      <c r="L67" s="137">
        <f>IF(ISNUMBER('将来負担比率（分子）の構造'!L$53), IF('将来負担比率（分子）の構造'!L$53 &lt; 0, 0, '将来負担比率（分子）の構造'!L$53), NA())</f>
        <v>882</v>
      </c>
      <c r="M67" s="137" t="e">
        <f>NA()</f>
        <v>#N/A</v>
      </c>
      <c r="N67" s="137" t="e">
        <f>NA()</f>
        <v>#N/A</v>
      </c>
      <c r="O67" s="137">
        <f>IF(ISNUMBER('将来負担比率（分子）の構造'!M$53), IF('将来負担比率（分子）の構造'!M$53 &lt; 0, 0, '将来負担比率（分子）の構造'!M$53), NA())</f>
        <v>168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207</v>
      </c>
      <c r="C5" s="612"/>
      <c r="D5" s="612"/>
      <c r="E5" s="612"/>
      <c r="F5" s="612"/>
      <c r="G5" s="612"/>
      <c r="H5" s="612"/>
      <c r="I5" s="612"/>
      <c r="J5" s="612"/>
      <c r="K5" s="612"/>
      <c r="L5" s="612"/>
      <c r="M5" s="612"/>
      <c r="N5" s="612"/>
      <c r="O5" s="612"/>
      <c r="P5" s="612"/>
      <c r="Q5" s="613"/>
      <c r="R5" s="614">
        <v>7478798</v>
      </c>
      <c r="S5" s="615"/>
      <c r="T5" s="615"/>
      <c r="U5" s="615"/>
      <c r="V5" s="615"/>
      <c r="W5" s="615"/>
      <c r="X5" s="615"/>
      <c r="Y5" s="616"/>
      <c r="Z5" s="617">
        <v>39.4</v>
      </c>
      <c r="AA5" s="617"/>
      <c r="AB5" s="617"/>
      <c r="AC5" s="617"/>
      <c r="AD5" s="618">
        <v>6891412</v>
      </c>
      <c r="AE5" s="618"/>
      <c r="AF5" s="618"/>
      <c r="AG5" s="618"/>
      <c r="AH5" s="618"/>
      <c r="AI5" s="618"/>
      <c r="AJ5" s="618"/>
      <c r="AK5" s="618"/>
      <c r="AL5" s="619">
        <v>66.5</v>
      </c>
      <c r="AM5" s="620"/>
      <c r="AN5" s="620"/>
      <c r="AO5" s="621"/>
      <c r="AP5" s="611" t="s">
        <v>208</v>
      </c>
      <c r="AQ5" s="612"/>
      <c r="AR5" s="612"/>
      <c r="AS5" s="612"/>
      <c r="AT5" s="612"/>
      <c r="AU5" s="612"/>
      <c r="AV5" s="612"/>
      <c r="AW5" s="612"/>
      <c r="AX5" s="612"/>
      <c r="AY5" s="612"/>
      <c r="AZ5" s="612"/>
      <c r="BA5" s="612"/>
      <c r="BB5" s="612"/>
      <c r="BC5" s="612"/>
      <c r="BD5" s="612"/>
      <c r="BE5" s="612"/>
      <c r="BF5" s="613"/>
      <c r="BG5" s="625">
        <v>6891412</v>
      </c>
      <c r="BH5" s="626"/>
      <c r="BI5" s="626"/>
      <c r="BJ5" s="626"/>
      <c r="BK5" s="626"/>
      <c r="BL5" s="626"/>
      <c r="BM5" s="626"/>
      <c r="BN5" s="627"/>
      <c r="BO5" s="628">
        <v>92.1</v>
      </c>
      <c r="BP5" s="628"/>
      <c r="BQ5" s="628"/>
      <c r="BR5" s="628"/>
      <c r="BS5" s="629">
        <v>42603</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201</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x14ac:dyDescent="0.15">
      <c r="B6" s="622" t="s">
        <v>212</v>
      </c>
      <c r="C6" s="623"/>
      <c r="D6" s="623"/>
      <c r="E6" s="623"/>
      <c r="F6" s="623"/>
      <c r="G6" s="623"/>
      <c r="H6" s="623"/>
      <c r="I6" s="623"/>
      <c r="J6" s="623"/>
      <c r="K6" s="623"/>
      <c r="L6" s="623"/>
      <c r="M6" s="623"/>
      <c r="N6" s="623"/>
      <c r="O6" s="623"/>
      <c r="P6" s="623"/>
      <c r="Q6" s="624"/>
      <c r="R6" s="625">
        <v>84710</v>
      </c>
      <c r="S6" s="626"/>
      <c r="T6" s="626"/>
      <c r="U6" s="626"/>
      <c r="V6" s="626"/>
      <c r="W6" s="626"/>
      <c r="X6" s="626"/>
      <c r="Y6" s="627"/>
      <c r="Z6" s="628">
        <v>0.4</v>
      </c>
      <c r="AA6" s="628"/>
      <c r="AB6" s="628"/>
      <c r="AC6" s="628"/>
      <c r="AD6" s="629">
        <v>84710</v>
      </c>
      <c r="AE6" s="629"/>
      <c r="AF6" s="629"/>
      <c r="AG6" s="629"/>
      <c r="AH6" s="629"/>
      <c r="AI6" s="629"/>
      <c r="AJ6" s="629"/>
      <c r="AK6" s="629"/>
      <c r="AL6" s="630">
        <v>0.8</v>
      </c>
      <c r="AM6" s="631"/>
      <c r="AN6" s="631"/>
      <c r="AO6" s="632"/>
      <c r="AP6" s="622" t="s">
        <v>213</v>
      </c>
      <c r="AQ6" s="623"/>
      <c r="AR6" s="623"/>
      <c r="AS6" s="623"/>
      <c r="AT6" s="623"/>
      <c r="AU6" s="623"/>
      <c r="AV6" s="623"/>
      <c r="AW6" s="623"/>
      <c r="AX6" s="623"/>
      <c r="AY6" s="623"/>
      <c r="AZ6" s="623"/>
      <c r="BA6" s="623"/>
      <c r="BB6" s="623"/>
      <c r="BC6" s="623"/>
      <c r="BD6" s="623"/>
      <c r="BE6" s="623"/>
      <c r="BF6" s="624"/>
      <c r="BG6" s="625">
        <v>6891412</v>
      </c>
      <c r="BH6" s="626"/>
      <c r="BI6" s="626"/>
      <c r="BJ6" s="626"/>
      <c r="BK6" s="626"/>
      <c r="BL6" s="626"/>
      <c r="BM6" s="626"/>
      <c r="BN6" s="627"/>
      <c r="BO6" s="628">
        <v>92.1</v>
      </c>
      <c r="BP6" s="628"/>
      <c r="BQ6" s="628"/>
      <c r="BR6" s="628"/>
      <c r="BS6" s="629">
        <v>42603</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228401</v>
      </c>
      <c r="CS6" s="626"/>
      <c r="CT6" s="626"/>
      <c r="CU6" s="626"/>
      <c r="CV6" s="626"/>
      <c r="CW6" s="626"/>
      <c r="CX6" s="626"/>
      <c r="CY6" s="627"/>
      <c r="CZ6" s="628">
        <v>1.3</v>
      </c>
      <c r="DA6" s="628"/>
      <c r="DB6" s="628"/>
      <c r="DC6" s="628"/>
      <c r="DD6" s="634" t="s">
        <v>215</v>
      </c>
      <c r="DE6" s="626"/>
      <c r="DF6" s="626"/>
      <c r="DG6" s="626"/>
      <c r="DH6" s="626"/>
      <c r="DI6" s="626"/>
      <c r="DJ6" s="626"/>
      <c r="DK6" s="626"/>
      <c r="DL6" s="626"/>
      <c r="DM6" s="626"/>
      <c r="DN6" s="626"/>
      <c r="DO6" s="626"/>
      <c r="DP6" s="627"/>
      <c r="DQ6" s="634">
        <v>228401</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12554</v>
      </c>
      <c r="S7" s="626"/>
      <c r="T7" s="626"/>
      <c r="U7" s="626"/>
      <c r="V7" s="626"/>
      <c r="W7" s="626"/>
      <c r="X7" s="626"/>
      <c r="Y7" s="627"/>
      <c r="Z7" s="628">
        <v>0.1</v>
      </c>
      <c r="AA7" s="628"/>
      <c r="AB7" s="628"/>
      <c r="AC7" s="628"/>
      <c r="AD7" s="629">
        <v>12554</v>
      </c>
      <c r="AE7" s="629"/>
      <c r="AF7" s="629"/>
      <c r="AG7" s="629"/>
      <c r="AH7" s="629"/>
      <c r="AI7" s="629"/>
      <c r="AJ7" s="629"/>
      <c r="AK7" s="629"/>
      <c r="AL7" s="630">
        <v>0.1</v>
      </c>
      <c r="AM7" s="631"/>
      <c r="AN7" s="631"/>
      <c r="AO7" s="632"/>
      <c r="AP7" s="622" t="s">
        <v>217</v>
      </c>
      <c r="AQ7" s="623"/>
      <c r="AR7" s="623"/>
      <c r="AS7" s="623"/>
      <c r="AT7" s="623"/>
      <c r="AU7" s="623"/>
      <c r="AV7" s="623"/>
      <c r="AW7" s="623"/>
      <c r="AX7" s="623"/>
      <c r="AY7" s="623"/>
      <c r="AZ7" s="623"/>
      <c r="BA7" s="623"/>
      <c r="BB7" s="623"/>
      <c r="BC7" s="623"/>
      <c r="BD7" s="623"/>
      <c r="BE7" s="623"/>
      <c r="BF7" s="624"/>
      <c r="BG7" s="625">
        <v>3365055</v>
      </c>
      <c r="BH7" s="626"/>
      <c r="BI7" s="626"/>
      <c r="BJ7" s="626"/>
      <c r="BK7" s="626"/>
      <c r="BL7" s="626"/>
      <c r="BM7" s="626"/>
      <c r="BN7" s="627"/>
      <c r="BO7" s="628">
        <v>45</v>
      </c>
      <c r="BP7" s="628"/>
      <c r="BQ7" s="628"/>
      <c r="BR7" s="628"/>
      <c r="BS7" s="629">
        <v>42603</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2139568</v>
      </c>
      <c r="CS7" s="626"/>
      <c r="CT7" s="626"/>
      <c r="CU7" s="626"/>
      <c r="CV7" s="626"/>
      <c r="CW7" s="626"/>
      <c r="CX7" s="626"/>
      <c r="CY7" s="627"/>
      <c r="CZ7" s="628">
        <v>11.8</v>
      </c>
      <c r="DA7" s="628"/>
      <c r="DB7" s="628"/>
      <c r="DC7" s="628"/>
      <c r="DD7" s="634">
        <v>111970</v>
      </c>
      <c r="DE7" s="626"/>
      <c r="DF7" s="626"/>
      <c r="DG7" s="626"/>
      <c r="DH7" s="626"/>
      <c r="DI7" s="626"/>
      <c r="DJ7" s="626"/>
      <c r="DK7" s="626"/>
      <c r="DL7" s="626"/>
      <c r="DM7" s="626"/>
      <c r="DN7" s="626"/>
      <c r="DO7" s="626"/>
      <c r="DP7" s="627"/>
      <c r="DQ7" s="634">
        <v>1930169</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40824</v>
      </c>
      <c r="S8" s="626"/>
      <c r="T8" s="626"/>
      <c r="U8" s="626"/>
      <c r="V8" s="626"/>
      <c r="W8" s="626"/>
      <c r="X8" s="626"/>
      <c r="Y8" s="627"/>
      <c r="Z8" s="628">
        <v>0.2</v>
      </c>
      <c r="AA8" s="628"/>
      <c r="AB8" s="628"/>
      <c r="AC8" s="628"/>
      <c r="AD8" s="629">
        <v>40824</v>
      </c>
      <c r="AE8" s="629"/>
      <c r="AF8" s="629"/>
      <c r="AG8" s="629"/>
      <c r="AH8" s="629"/>
      <c r="AI8" s="629"/>
      <c r="AJ8" s="629"/>
      <c r="AK8" s="629"/>
      <c r="AL8" s="630">
        <v>0.4</v>
      </c>
      <c r="AM8" s="631"/>
      <c r="AN8" s="631"/>
      <c r="AO8" s="632"/>
      <c r="AP8" s="622" t="s">
        <v>220</v>
      </c>
      <c r="AQ8" s="623"/>
      <c r="AR8" s="623"/>
      <c r="AS8" s="623"/>
      <c r="AT8" s="623"/>
      <c r="AU8" s="623"/>
      <c r="AV8" s="623"/>
      <c r="AW8" s="623"/>
      <c r="AX8" s="623"/>
      <c r="AY8" s="623"/>
      <c r="AZ8" s="623"/>
      <c r="BA8" s="623"/>
      <c r="BB8" s="623"/>
      <c r="BC8" s="623"/>
      <c r="BD8" s="623"/>
      <c r="BE8" s="623"/>
      <c r="BF8" s="624"/>
      <c r="BG8" s="625">
        <v>89618</v>
      </c>
      <c r="BH8" s="626"/>
      <c r="BI8" s="626"/>
      <c r="BJ8" s="626"/>
      <c r="BK8" s="626"/>
      <c r="BL8" s="626"/>
      <c r="BM8" s="626"/>
      <c r="BN8" s="627"/>
      <c r="BO8" s="628">
        <v>1.2</v>
      </c>
      <c r="BP8" s="628"/>
      <c r="BQ8" s="628"/>
      <c r="BR8" s="628"/>
      <c r="BS8" s="634" t="s">
        <v>111</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8262650</v>
      </c>
      <c r="CS8" s="626"/>
      <c r="CT8" s="626"/>
      <c r="CU8" s="626"/>
      <c r="CV8" s="626"/>
      <c r="CW8" s="626"/>
      <c r="CX8" s="626"/>
      <c r="CY8" s="627"/>
      <c r="CZ8" s="628">
        <v>45.4</v>
      </c>
      <c r="DA8" s="628"/>
      <c r="DB8" s="628"/>
      <c r="DC8" s="628"/>
      <c r="DD8" s="634">
        <v>205022</v>
      </c>
      <c r="DE8" s="626"/>
      <c r="DF8" s="626"/>
      <c r="DG8" s="626"/>
      <c r="DH8" s="626"/>
      <c r="DI8" s="626"/>
      <c r="DJ8" s="626"/>
      <c r="DK8" s="626"/>
      <c r="DL8" s="626"/>
      <c r="DM8" s="626"/>
      <c r="DN8" s="626"/>
      <c r="DO8" s="626"/>
      <c r="DP8" s="627"/>
      <c r="DQ8" s="634">
        <v>4081158</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24014</v>
      </c>
      <c r="S9" s="626"/>
      <c r="T9" s="626"/>
      <c r="U9" s="626"/>
      <c r="V9" s="626"/>
      <c r="W9" s="626"/>
      <c r="X9" s="626"/>
      <c r="Y9" s="627"/>
      <c r="Z9" s="628">
        <v>0.1</v>
      </c>
      <c r="AA9" s="628"/>
      <c r="AB9" s="628"/>
      <c r="AC9" s="628"/>
      <c r="AD9" s="629">
        <v>24014</v>
      </c>
      <c r="AE9" s="629"/>
      <c r="AF9" s="629"/>
      <c r="AG9" s="629"/>
      <c r="AH9" s="629"/>
      <c r="AI9" s="629"/>
      <c r="AJ9" s="629"/>
      <c r="AK9" s="629"/>
      <c r="AL9" s="630">
        <v>0.2</v>
      </c>
      <c r="AM9" s="631"/>
      <c r="AN9" s="631"/>
      <c r="AO9" s="632"/>
      <c r="AP9" s="622" t="s">
        <v>223</v>
      </c>
      <c r="AQ9" s="623"/>
      <c r="AR9" s="623"/>
      <c r="AS9" s="623"/>
      <c r="AT9" s="623"/>
      <c r="AU9" s="623"/>
      <c r="AV9" s="623"/>
      <c r="AW9" s="623"/>
      <c r="AX9" s="623"/>
      <c r="AY9" s="623"/>
      <c r="AZ9" s="623"/>
      <c r="BA9" s="623"/>
      <c r="BB9" s="623"/>
      <c r="BC9" s="623"/>
      <c r="BD9" s="623"/>
      <c r="BE9" s="623"/>
      <c r="BF9" s="624"/>
      <c r="BG9" s="625">
        <v>2969533</v>
      </c>
      <c r="BH9" s="626"/>
      <c r="BI9" s="626"/>
      <c r="BJ9" s="626"/>
      <c r="BK9" s="626"/>
      <c r="BL9" s="626"/>
      <c r="BM9" s="626"/>
      <c r="BN9" s="627"/>
      <c r="BO9" s="628">
        <v>39.700000000000003</v>
      </c>
      <c r="BP9" s="628"/>
      <c r="BQ9" s="628"/>
      <c r="BR9" s="628"/>
      <c r="BS9" s="634" t="s">
        <v>111</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1457294</v>
      </c>
      <c r="CS9" s="626"/>
      <c r="CT9" s="626"/>
      <c r="CU9" s="626"/>
      <c r="CV9" s="626"/>
      <c r="CW9" s="626"/>
      <c r="CX9" s="626"/>
      <c r="CY9" s="627"/>
      <c r="CZ9" s="628">
        <v>8</v>
      </c>
      <c r="DA9" s="628"/>
      <c r="DB9" s="628"/>
      <c r="DC9" s="628"/>
      <c r="DD9" s="634">
        <v>23290</v>
      </c>
      <c r="DE9" s="626"/>
      <c r="DF9" s="626"/>
      <c r="DG9" s="626"/>
      <c r="DH9" s="626"/>
      <c r="DI9" s="626"/>
      <c r="DJ9" s="626"/>
      <c r="DK9" s="626"/>
      <c r="DL9" s="626"/>
      <c r="DM9" s="626"/>
      <c r="DN9" s="626"/>
      <c r="DO9" s="626"/>
      <c r="DP9" s="627"/>
      <c r="DQ9" s="634">
        <v>1407511</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861766</v>
      </c>
      <c r="S10" s="626"/>
      <c r="T10" s="626"/>
      <c r="U10" s="626"/>
      <c r="V10" s="626"/>
      <c r="W10" s="626"/>
      <c r="X10" s="626"/>
      <c r="Y10" s="627"/>
      <c r="Z10" s="628">
        <v>4.5</v>
      </c>
      <c r="AA10" s="628"/>
      <c r="AB10" s="628"/>
      <c r="AC10" s="628"/>
      <c r="AD10" s="629">
        <v>861766</v>
      </c>
      <c r="AE10" s="629"/>
      <c r="AF10" s="629"/>
      <c r="AG10" s="629"/>
      <c r="AH10" s="629"/>
      <c r="AI10" s="629"/>
      <c r="AJ10" s="629"/>
      <c r="AK10" s="629"/>
      <c r="AL10" s="630">
        <v>8.3000000000000007</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130286</v>
      </c>
      <c r="BH10" s="626"/>
      <c r="BI10" s="626"/>
      <c r="BJ10" s="626"/>
      <c r="BK10" s="626"/>
      <c r="BL10" s="626"/>
      <c r="BM10" s="626"/>
      <c r="BN10" s="627"/>
      <c r="BO10" s="628">
        <v>1.7</v>
      </c>
      <c r="BP10" s="628"/>
      <c r="BQ10" s="628"/>
      <c r="BR10" s="628"/>
      <c r="BS10" s="634">
        <v>21611</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37145</v>
      </c>
      <c r="CS10" s="626"/>
      <c r="CT10" s="626"/>
      <c r="CU10" s="626"/>
      <c r="CV10" s="626"/>
      <c r="CW10" s="626"/>
      <c r="CX10" s="626"/>
      <c r="CY10" s="627"/>
      <c r="CZ10" s="628">
        <v>0.2</v>
      </c>
      <c r="DA10" s="628"/>
      <c r="DB10" s="628"/>
      <c r="DC10" s="628"/>
      <c r="DD10" s="634" t="s">
        <v>111</v>
      </c>
      <c r="DE10" s="626"/>
      <c r="DF10" s="626"/>
      <c r="DG10" s="626"/>
      <c r="DH10" s="626"/>
      <c r="DI10" s="626"/>
      <c r="DJ10" s="626"/>
      <c r="DK10" s="626"/>
      <c r="DL10" s="626"/>
      <c r="DM10" s="626"/>
      <c r="DN10" s="626"/>
      <c r="DO10" s="626"/>
      <c r="DP10" s="627"/>
      <c r="DQ10" s="634">
        <v>7145</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175618</v>
      </c>
      <c r="BH11" s="626"/>
      <c r="BI11" s="626"/>
      <c r="BJ11" s="626"/>
      <c r="BK11" s="626"/>
      <c r="BL11" s="626"/>
      <c r="BM11" s="626"/>
      <c r="BN11" s="627"/>
      <c r="BO11" s="628">
        <v>2.2999999999999998</v>
      </c>
      <c r="BP11" s="628"/>
      <c r="BQ11" s="628"/>
      <c r="BR11" s="628"/>
      <c r="BS11" s="634">
        <v>20992</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115913</v>
      </c>
      <c r="CS11" s="626"/>
      <c r="CT11" s="626"/>
      <c r="CU11" s="626"/>
      <c r="CV11" s="626"/>
      <c r="CW11" s="626"/>
      <c r="CX11" s="626"/>
      <c r="CY11" s="627"/>
      <c r="CZ11" s="628">
        <v>0.6</v>
      </c>
      <c r="DA11" s="628"/>
      <c r="DB11" s="628"/>
      <c r="DC11" s="628"/>
      <c r="DD11" s="634">
        <v>55812</v>
      </c>
      <c r="DE11" s="626"/>
      <c r="DF11" s="626"/>
      <c r="DG11" s="626"/>
      <c r="DH11" s="626"/>
      <c r="DI11" s="626"/>
      <c r="DJ11" s="626"/>
      <c r="DK11" s="626"/>
      <c r="DL11" s="626"/>
      <c r="DM11" s="626"/>
      <c r="DN11" s="626"/>
      <c r="DO11" s="626"/>
      <c r="DP11" s="627"/>
      <c r="DQ11" s="634">
        <v>63167</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3169588</v>
      </c>
      <c r="BH12" s="626"/>
      <c r="BI12" s="626"/>
      <c r="BJ12" s="626"/>
      <c r="BK12" s="626"/>
      <c r="BL12" s="626"/>
      <c r="BM12" s="626"/>
      <c r="BN12" s="627"/>
      <c r="BO12" s="628">
        <v>42.4</v>
      </c>
      <c r="BP12" s="628"/>
      <c r="BQ12" s="628"/>
      <c r="BR12" s="628"/>
      <c r="BS12" s="634" t="s">
        <v>111</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310878</v>
      </c>
      <c r="CS12" s="626"/>
      <c r="CT12" s="626"/>
      <c r="CU12" s="626"/>
      <c r="CV12" s="626"/>
      <c r="CW12" s="626"/>
      <c r="CX12" s="626"/>
      <c r="CY12" s="627"/>
      <c r="CZ12" s="628">
        <v>1.7</v>
      </c>
      <c r="DA12" s="628"/>
      <c r="DB12" s="628"/>
      <c r="DC12" s="628"/>
      <c r="DD12" s="634">
        <v>137264</v>
      </c>
      <c r="DE12" s="626"/>
      <c r="DF12" s="626"/>
      <c r="DG12" s="626"/>
      <c r="DH12" s="626"/>
      <c r="DI12" s="626"/>
      <c r="DJ12" s="626"/>
      <c r="DK12" s="626"/>
      <c r="DL12" s="626"/>
      <c r="DM12" s="626"/>
      <c r="DN12" s="626"/>
      <c r="DO12" s="626"/>
      <c r="DP12" s="627"/>
      <c r="DQ12" s="634">
        <v>105418</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27328</v>
      </c>
      <c r="S13" s="626"/>
      <c r="T13" s="626"/>
      <c r="U13" s="626"/>
      <c r="V13" s="626"/>
      <c r="W13" s="626"/>
      <c r="X13" s="626"/>
      <c r="Y13" s="627"/>
      <c r="Z13" s="628">
        <v>0.1</v>
      </c>
      <c r="AA13" s="628"/>
      <c r="AB13" s="628"/>
      <c r="AC13" s="628"/>
      <c r="AD13" s="629">
        <v>27328</v>
      </c>
      <c r="AE13" s="629"/>
      <c r="AF13" s="629"/>
      <c r="AG13" s="629"/>
      <c r="AH13" s="629"/>
      <c r="AI13" s="629"/>
      <c r="AJ13" s="629"/>
      <c r="AK13" s="629"/>
      <c r="AL13" s="630">
        <v>0.3</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3146379</v>
      </c>
      <c r="BH13" s="626"/>
      <c r="BI13" s="626"/>
      <c r="BJ13" s="626"/>
      <c r="BK13" s="626"/>
      <c r="BL13" s="626"/>
      <c r="BM13" s="626"/>
      <c r="BN13" s="627"/>
      <c r="BO13" s="628">
        <v>42.1</v>
      </c>
      <c r="BP13" s="628"/>
      <c r="BQ13" s="628"/>
      <c r="BR13" s="628"/>
      <c r="BS13" s="634" t="s">
        <v>111</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1935936</v>
      </c>
      <c r="CS13" s="626"/>
      <c r="CT13" s="626"/>
      <c r="CU13" s="626"/>
      <c r="CV13" s="626"/>
      <c r="CW13" s="626"/>
      <c r="CX13" s="626"/>
      <c r="CY13" s="627"/>
      <c r="CZ13" s="628">
        <v>10.6</v>
      </c>
      <c r="DA13" s="628"/>
      <c r="DB13" s="628"/>
      <c r="DC13" s="628"/>
      <c r="DD13" s="634">
        <v>731506</v>
      </c>
      <c r="DE13" s="626"/>
      <c r="DF13" s="626"/>
      <c r="DG13" s="626"/>
      <c r="DH13" s="626"/>
      <c r="DI13" s="626"/>
      <c r="DJ13" s="626"/>
      <c r="DK13" s="626"/>
      <c r="DL13" s="626"/>
      <c r="DM13" s="626"/>
      <c r="DN13" s="626"/>
      <c r="DO13" s="626"/>
      <c r="DP13" s="627"/>
      <c r="DQ13" s="634">
        <v>1277181</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72767</v>
      </c>
      <c r="BH14" s="626"/>
      <c r="BI14" s="626"/>
      <c r="BJ14" s="626"/>
      <c r="BK14" s="626"/>
      <c r="BL14" s="626"/>
      <c r="BM14" s="626"/>
      <c r="BN14" s="627"/>
      <c r="BO14" s="628">
        <v>1</v>
      </c>
      <c r="BP14" s="628"/>
      <c r="BQ14" s="628"/>
      <c r="BR14" s="628"/>
      <c r="BS14" s="634" t="s">
        <v>111</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739071</v>
      </c>
      <c r="CS14" s="626"/>
      <c r="CT14" s="626"/>
      <c r="CU14" s="626"/>
      <c r="CV14" s="626"/>
      <c r="CW14" s="626"/>
      <c r="CX14" s="626"/>
      <c r="CY14" s="627"/>
      <c r="CZ14" s="628">
        <v>4.0999999999999996</v>
      </c>
      <c r="DA14" s="628"/>
      <c r="DB14" s="628"/>
      <c r="DC14" s="628"/>
      <c r="DD14" s="634" t="s">
        <v>111</v>
      </c>
      <c r="DE14" s="626"/>
      <c r="DF14" s="626"/>
      <c r="DG14" s="626"/>
      <c r="DH14" s="626"/>
      <c r="DI14" s="626"/>
      <c r="DJ14" s="626"/>
      <c r="DK14" s="626"/>
      <c r="DL14" s="626"/>
      <c r="DM14" s="626"/>
      <c r="DN14" s="626"/>
      <c r="DO14" s="626"/>
      <c r="DP14" s="627"/>
      <c r="DQ14" s="634">
        <v>735339</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36741</v>
      </c>
      <c r="S15" s="626"/>
      <c r="T15" s="626"/>
      <c r="U15" s="626"/>
      <c r="V15" s="626"/>
      <c r="W15" s="626"/>
      <c r="X15" s="626"/>
      <c r="Y15" s="627"/>
      <c r="Z15" s="628">
        <v>0.2</v>
      </c>
      <c r="AA15" s="628"/>
      <c r="AB15" s="628"/>
      <c r="AC15" s="628"/>
      <c r="AD15" s="629">
        <v>36741</v>
      </c>
      <c r="AE15" s="629"/>
      <c r="AF15" s="629"/>
      <c r="AG15" s="629"/>
      <c r="AH15" s="629"/>
      <c r="AI15" s="629"/>
      <c r="AJ15" s="629"/>
      <c r="AK15" s="629"/>
      <c r="AL15" s="630">
        <v>0.4</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284002</v>
      </c>
      <c r="BH15" s="626"/>
      <c r="BI15" s="626"/>
      <c r="BJ15" s="626"/>
      <c r="BK15" s="626"/>
      <c r="BL15" s="626"/>
      <c r="BM15" s="626"/>
      <c r="BN15" s="627"/>
      <c r="BO15" s="628">
        <v>3.8</v>
      </c>
      <c r="BP15" s="628"/>
      <c r="BQ15" s="628"/>
      <c r="BR15" s="628"/>
      <c r="BS15" s="634" t="s">
        <v>111</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1860258</v>
      </c>
      <c r="CS15" s="626"/>
      <c r="CT15" s="626"/>
      <c r="CU15" s="626"/>
      <c r="CV15" s="626"/>
      <c r="CW15" s="626"/>
      <c r="CX15" s="626"/>
      <c r="CY15" s="627"/>
      <c r="CZ15" s="628">
        <v>10.199999999999999</v>
      </c>
      <c r="DA15" s="628"/>
      <c r="DB15" s="628"/>
      <c r="DC15" s="628"/>
      <c r="DD15" s="634">
        <v>331037</v>
      </c>
      <c r="DE15" s="626"/>
      <c r="DF15" s="626"/>
      <c r="DG15" s="626"/>
      <c r="DH15" s="626"/>
      <c r="DI15" s="626"/>
      <c r="DJ15" s="626"/>
      <c r="DK15" s="626"/>
      <c r="DL15" s="626"/>
      <c r="DM15" s="626"/>
      <c r="DN15" s="626"/>
      <c r="DO15" s="626"/>
      <c r="DP15" s="627"/>
      <c r="DQ15" s="634">
        <v>1397854</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2576087</v>
      </c>
      <c r="S16" s="626"/>
      <c r="T16" s="626"/>
      <c r="U16" s="626"/>
      <c r="V16" s="626"/>
      <c r="W16" s="626"/>
      <c r="X16" s="626"/>
      <c r="Y16" s="627"/>
      <c r="Z16" s="628">
        <v>13.6</v>
      </c>
      <c r="AA16" s="628"/>
      <c r="AB16" s="628"/>
      <c r="AC16" s="628"/>
      <c r="AD16" s="629">
        <v>2323567</v>
      </c>
      <c r="AE16" s="629"/>
      <c r="AF16" s="629"/>
      <c r="AG16" s="629"/>
      <c r="AH16" s="629"/>
      <c r="AI16" s="629"/>
      <c r="AJ16" s="629"/>
      <c r="AK16" s="629"/>
      <c r="AL16" s="630">
        <v>22.4</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t="s">
        <v>111</v>
      </c>
      <c r="CS16" s="626"/>
      <c r="CT16" s="626"/>
      <c r="CU16" s="626"/>
      <c r="CV16" s="626"/>
      <c r="CW16" s="626"/>
      <c r="CX16" s="626"/>
      <c r="CY16" s="627"/>
      <c r="CZ16" s="628" t="s">
        <v>111</v>
      </c>
      <c r="DA16" s="628"/>
      <c r="DB16" s="628"/>
      <c r="DC16" s="628"/>
      <c r="DD16" s="634" t="s">
        <v>111</v>
      </c>
      <c r="DE16" s="626"/>
      <c r="DF16" s="626"/>
      <c r="DG16" s="626"/>
      <c r="DH16" s="626"/>
      <c r="DI16" s="626"/>
      <c r="DJ16" s="626"/>
      <c r="DK16" s="626"/>
      <c r="DL16" s="626"/>
      <c r="DM16" s="626"/>
      <c r="DN16" s="626"/>
      <c r="DO16" s="626"/>
      <c r="DP16" s="627"/>
      <c r="DQ16" s="634" t="s">
        <v>111</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v>2323567</v>
      </c>
      <c r="S17" s="626"/>
      <c r="T17" s="626"/>
      <c r="U17" s="626"/>
      <c r="V17" s="626"/>
      <c r="W17" s="626"/>
      <c r="X17" s="626"/>
      <c r="Y17" s="627"/>
      <c r="Z17" s="628">
        <v>12.2</v>
      </c>
      <c r="AA17" s="628"/>
      <c r="AB17" s="628"/>
      <c r="AC17" s="628"/>
      <c r="AD17" s="629">
        <v>2323567</v>
      </c>
      <c r="AE17" s="629"/>
      <c r="AF17" s="629"/>
      <c r="AG17" s="629"/>
      <c r="AH17" s="629"/>
      <c r="AI17" s="629"/>
      <c r="AJ17" s="629"/>
      <c r="AK17" s="629"/>
      <c r="AL17" s="630">
        <v>22.4</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1112382</v>
      </c>
      <c r="CS17" s="626"/>
      <c r="CT17" s="626"/>
      <c r="CU17" s="626"/>
      <c r="CV17" s="626"/>
      <c r="CW17" s="626"/>
      <c r="CX17" s="626"/>
      <c r="CY17" s="627"/>
      <c r="CZ17" s="628">
        <v>6.1</v>
      </c>
      <c r="DA17" s="628"/>
      <c r="DB17" s="628"/>
      <c r="DC17" s="628"/>
      <c r="DD17" s="634" t="s">
        <v>111</v>
      </c>
      <c r="DE17" s="626"/>
      <c r="DF17" s="626"/>
      <c r="DG17" s="626"/>
      <c r="DH17" s="626"/>
      <c r="DI17" s="626"/>
      <c r="DJ17" s="626"/>
      <c r="DK17" s="626"/>
      <c r="DL17" s="626"/>
      <c r="DM17" s="626"/>
      <c r="DN17" s="626"/>
      <c r="DO17" s="626"/>
      <c r="DP17" s="627"/>
      <c r="DQ17" s="634">
        <v>1067198</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252506</v>
      </c>
      <c r="S18" s="626"/>
      <c r="T18" s="626"/>
      <c r="U18" s="626"/>
      <c r="V18" s="626"/>
      <c r="W18" s="626"/>
      <c r="X18" s="626"/>
      <c r="Y18" s="627"/>
      <c r="Z18" s="628">
        <v>1.3</v>
      </c>
      <c r="AA18" s="628"/>
      <c r="AB18" s="628"/>
      <c r="AC18" s="628"/>
      <c r="AD18" s="629" t="s">
        <v>111</v>
      </c>
      <c r="AE18" s="629"/>
      <c r="AF18" s="629"/>
      <c r="AG18" s="629"/>
      <c r="AH18" s="629"/>
      <c r="AI18" s="629"/>
      <c r="AJ18" s="629"/>
      <c r="AK18" s="629"/>
      <c r="AL18" s="630" t="s">
        <v>111</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v>14</v>
      </c>
      <c r="S19" s="626"/>
      <c r="T19" s="626"/>
      <c r="U19" s="626"/>
      <c r="V19" s="626"/>
      <c r="W19" s="626"/>
      <c r="X19" s="626"/>
      <c r="Y19" s="627"/>
      <c r="Z19" s="628">
        <v>0</v>
      </c>
      <c r="AA19" s="628"/>
      <c r="AB19" s="628"/>
      <c r="AC19" s="628"/>
      <c r="AD19" s="629" t="s">
        <v>111</v>
      </c>
      <c r="AE19" s="629"/>
      <c r="AF19" s="629"/>
      <c r="AG19" s="629"/>
      <c r="AH19" s="629"/>
      <c r="AI19" s="629"/>
      <c r="AJ19" s="629"/>
      <c r="AK19" s="629"/>
      <c r="AL19" s="630" t="s">
        <v>111</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587386</v>
      </c>
      <c r="BH19" s="626"/>
      <c r="BI19" s="626"/>
      <c r="BJ19" s="626"/>
      <c r="BK19" s="626"/>
      <c r="BL19" s="626"/>
      <c r="BM19" s="626"/>
      <c r="BN19" s="627"/>
      <c r="BO19" s="628">
        <v>7.9</v>
      </c>
      <c r="BP19" s="628"/>
      <c r="BQ19" s="628"/>
      <c r="BR19" s="628"/>
      <c r="BS19" s="634" t="s">
        <v>111</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11142822</v>
      </c>
      <c r="S20" s="626"/>
      <c r="T20" s="626"/>
      <c r="U20" s="626"/>
      <c r="V20" s="626"/>
      <c r="W20" s="626"/>
      <c r="X20" s="626"/>
      <c r="Y20" s="627"/>
      <c r="Z20" s="628">
        <v>58.7</v>
      </c>
      <c r="AA20" s="628"/>
      <c r="AB20" s="628"/>
      <c r="AC20" s="628"/>
      <c r="AD20" s="629">
        <v>10302916</v>
      </c>
      <c r="AE20" s="629"/>
      <c r="AF20" s="629"/>
      <c r="AG20" s="629"/>
      <c r="AH20" s="629"/>
      <c r="AI20" s="629"/>
      <c r="AJ20" s="629"/>
      <c r="AK20" s="629"/>
      <c r="AL20" s="630">
        <v>99.4</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587386</v>
      </c>
      <c r="BH20" s="626"/>
      <c r="BI20" s="626"/>
      <c r="BJ20" s="626"/>
      <c r="BK20" s="626"/>
      <c r="BL20" s="626"/>
      <c r="BM20" s="626"/>
      <c r="BN20" s="627"/>
      <c r="BO20" s="628">
        <v>7.9</v>
      </c>
      <c r="BP20" s="628"/>
      <c r="BQ20" s="628"/>
      <c r="BR20" s="628"/>
      <c r="BS20" s="634" t="s">
        <v>111</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18199496</v>
      </c>
      <c r="CS20" s="626"/>
      <c r="CT20" s="626"/>
      <c r="CU20" s="626"/>
      <c r="CV20" s="626"/>
      <c r="CW20" s="626"/>
      <c r="CX20" s="626"/>
      <c r="CY20" s="627"/>
      <c r="CZ20" s="628">
        <v>100</v>
      </c>
      <c r="DA20" s="628"/>
      <c r="DB20" s="628"/>
      <c r="DC20" s="628"/>
      <c r="DD20" s="634">
        <v>1595901</v>
      </c>
      <c r="DE20" s="626"/>
      <c r="DF20" s="626"/>
      <c r="DG20" s="626"/>
      <c r="DH20" s="626"/>
      <c r="DI20" s="626"/>
      <c r="DJ20" s="626"/>
      <c r="DK20" s="626"/>
      <c r="DL20" s="626"/>
      <c r="DM20" s="626"/>
      <c r="DN20" s="626"/>
      <c r="DO20" s="626"/>
      <c r="DP20" s="627"/>
      <c r="DQ20" s="634">
        <v>12300541</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v>8099</v>
      </c>
      <c r="S21" s="626"/>
      <c r="T21" s="626"/>
      <c r="U21" s="626"/>
      <c r="V21" s="626"/>
      <c r="W21" s="626"/>
      <c r="X21" s="626"/>
      <c r="Y21" s="627"/>
      <c r="Z21" s="628">
        <v>0</v>
      </c>
      <c r="AA21" s="628"/>
      <c r="AB21" s="628"/>
      <c r="AC21" s="628"/>
      <c r="AD21" s="629">
        <v>8099</v>
      </c>
      <c r="AE21" s="629"/>
      <c r="AF21" s="629"/>
      <c r="AG21" s="629"/>
      <c r="AH21" s="629"/>
      <c r="AI21" s="629"/>
      <c r="AJ21" s="629"/>
      <c r="AK21" s="629"/>
      <c r="AL21" s="630">
        <v>0.1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181485</v>
      </c>
      <c r="S22" s="626"/>
      <c r="T22" s="626"/>
      <c r="U22" s="626"/>
      <c r="V22" s="626"/>
      <c r="W22" s="626"/>
      <c r="X22" s="626"/>
      <c r="Y22" s="627"/>
      <c r="Z22" s="628">
        <v>1</v>
      </c>
      <c r="AA22" s="628"/>
      <c r="AB22" s="628"/>
      <c r="AC22" s="628"/>
      <c r="AD22" s="629">
        <v>85</v>
      </c>
      <c r="AE22" s="629"/>
      <c r="AF22" s="629"/>
      <c r="AG22" s="629"/>
      <c r="AH22" s="629"/>
      <c r="AI22" s="629"/>
      <c r="AJ22" s="629"/>
      <c r="AK22" s="629"/>
      <c r="AL22" s="630">
        <v>0</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231223</v>
      </c>
      <c r="S23" s="626"/>
      <c r="T23" s="626"/>
      <c r="U23" s="626"/>
      <c r="V23" s="626"/>
      <c r="W23" s="626"/>
      <c r="X23" s="626"/>
      <c r="Y23" s="627"/>
      <c r="Z23" s="628">
        <v>1.2</v>
      </c>
      <c r="AA23" s="628"/>
      <c r="AB23" s="628"/>
      <c r="AC23" s="628"/>
      <c r="AD23" s="629">
        <v>53312</v>
      </c>
      <c r="AE23" s="629"/>
      <c r="AF23" s="629"/>
      <c r="AG23" s="629"/>
      <c r="AH23" s="629"/>
      <c r="AI23" s="629"/>
      <c r="AJ23" s="629"/>
      <c r="AK23" s="629"/>
      <c r="AL23" s="630">
        <v>0.5</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v>587386</v>
      </c>
      <c r="BH23" s="626"/>
      <c r="BI23" s="626"/>
      <c r="BJ23" s="626"/>
      <c r="BK23" s="626"/>
      <c r="BL23" s="626"/>
      <c r="BM23" s="626"/>
      <c r="BN23" s="627"/>
      <c r="BO23" s="628">
        <v>7.9</v>
      </c>
      <c r="BP23" s="628"/>
      <c r="BQ23" s="628"/>
      <c r="BR23" s="628"/>
      <c r="BS23" s="634" t="s">
        <v>111</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34481</v>
      </c>
      <c r="S24" s="626"/>
      <c r="T24" s="626"/>
      <c r="U24" s="626"/>
      <c r="V24" s="626"/>
      <c r="W24" s="626"/>
      <c r="X24" s="626"/>
      <c r="Y24" s="627"/>
      <c r="Z24" s="628">
        <v>0.2</v>
      </c>
      <c r="AA24" s="628"/>
      <c r="AB24" s="628"/>
      <c r="AC24" s="628"/>
      <c r="AD24" s="629">
        <v>373</v>
      </c>
      <c r="AE24" s="629"/>
      <c r="AF24" s="629"/>
      <c r="AG24" s="629"/>
      <c r="AH24" s="629"/>
      <c r="AI24" s="629"/>
      <c r="AJ24" s="629"/>
      <c r="AK24" s="629"/>
      <c r="AL24" s="630">
        <v>0</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9483031</v>
      </c>
      <c r="CS24" s="615"/>
      <c r="CT24" s="615"/>
      <c r="CU24" s="615"/>
      <c r="CV24" s="615"/>
      <c r="CW24" s="615"/>
      <c r="CX24" s="615"/>
      <c r="CY24" s="616"/>
      <c r="CZ24" s="652">
        <v>52.1</v>
      </c>
      <c r="DA24" s="653"/>
      <c r="DB24" s="653"/>
      <c r="DC24" s="654"/>
      <c r="DD24" s="651">
        <v>5761536</v>
      </c>
      <c r="DE24" s="615"/>
      <c r="DF24" s="615"/>
      <c r="DG24" s="615"/>
      <c r="DH24" s="615"/>
      <c r="DI24" s="615"/>
      <c r="DJ24" s="615"/>
      <c r="DK24" s="616"/>
      <c r="DL24" s="651">
        <v>5577893</v>
      </c>
      <c r="DM24" s="615"/>
      <c r="DN24" s="615"/>
      <c r="DO24" s="615"/>
      <c r="DP24" s="615"/>
      <c r="DQ24" s="615"/>
      <c r="DR24" s="615"/>
      <c r="DS24" s="615"/>
      <c r="DT24" s="615"/>
      <c r="DU24" s="615"/>
      <c r="DV24" s="616"/>
      <c r="DW24" s="619">
        <v>50.2</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3432525</v>
      </c>
      <c r="S25" s="626"/>
      <c r="T25" s="626"/>
      <c r="U25" s="626"/>
      <c r="V25" s="626"/>
      <c r="W25" s="626"/>
      <c r="X25" s="626"/>
      <c r="Y25" s="627"/>
      <c r="Z25" s="628">
        <v>18.100000000000001</v>
      </c>
      <c r="AA25" s="628"/>
      <c r="AB25" s="628"/>
      <c r="AC25" s="628"/>
      <c r="AD25" s="629" t="s">
        <v>111</v>
      </c>
      <c r="AE25" s="629"/>
      <c r="AF25" s="629"/>
      <c r="AG25" s="629"/>
      <c r="AH25" s="629"/>
      <c r="AI25" s="629"/>
      <c r="AJ25" s="629"/>
      <c r="AK25" s="629"/>
      <c r="AL25" s="630" t="s">
        <v>111</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3362216</v>
      </c>
      <c r="CS25" s="657"/>
      <c r="CT25" s="657"/>
      <c r="CU25" s="657"/>
      <c r="CV25" s="657"/>
      <c r="CW25" s="657"/>
      <c r="CX25" s="657"/>
      <c r="CY25" s="658"/>
      <c r="CZ25" s="659">
        <v>18.5</v>
      </c>
      <c r="DA25" s="660"/>
      <c r="DB25" s="660"/>
      <c r="DC25" s="661"/>
      <c r="DD25" s="634">
        <v>3100178</v>
      </c>
      <c r="DE25" s="657"/>
      <c r="DF25" s="657"/>
      <c r="DG25" s="657"/>
      <c r="DH25" s="657"/>
      <c r="DI25" s="657"/>
      <c r="DJ25" s="657"/>
      <c r="DK25" s="658"/>
      <c r="DL25" s="634">
        <v>3083572</v>
      </c>
      <c r="DM25" s="657"/>
      <c r="DN25" s="657"/>
      <c r="DO25" s="657"/>
      <c r="DP25" s="657"/>
      <c r="DQ25" s="657"/>
      <c r="DR25" s="657"/>
      <c r="DS25" s="657"/>
      <c r="DT25" s="657"/>
      <c r="DU25" s="657"/>
      <c r="DV25" s="658"/>
      <c r="DW25" s="630">
        <v>27.8</v>
      </c>
      <c r="DX25" s="655"/>
      <c r="DY25" s="655"/>
      <c r="DZ25" s="655"/>
      <c r="EA25" s="655"/>
      <c r="EB25" s="655"/>
      <c r="EC25" s="656"/>
    </row>
    <row r="26" spans="2:133" ht="11.25" customHeight="1" x14ac:dyDescent="0.15">
      <c r="B26" s="662" t="s">
        <v>276</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2126094</v>
      </c>
      <c r="CS26" s="626"/>
      <c r="CT26" s="626"/>
      <c r="CU26" s="626"/>
      <c r="CV26" s="626"/>
      <c r="CW26" s="626"/>
      <c r="CX26" s="626"/>
      <c r="CY26" s="627"/>
      <c r="CZ26" s="659">
        <v>11.7</v>
      </c>
      <c r="DA26" s="660"/>
      <c r="DB26" s="660"/>
      <c r="DC26" s="661"/>
      <c r="DD26" s="634">
        <v>1900706</v>
      </c>
      <c r="DE26" s="626"/>
      <c r="DF26" s="626"/>
      <c r="DG26" s="626"/>
      <c r="DH26" s="626"/>
      <c r="DI26" s="626"/>
      <c r="DJ26" s="626"/>
      <c r="DK26" s="627"/>
      <c r="DL26" s="634" t="s">
        <v>215</v>
      </c>
      <c r="DM26" s="626"/>
      <c r="DN26" s="626"/>
      <c r="DO26" s="626"/>
      <c r="DP26" s="626"/>
      <c r="DQ26" s="626"/>
      <c r="DR26" s="626"/>
      <c r="DS26" s="626"/>
      <c r="DT26" s="626"/>
      <c r="DU26" s="626"/>
      <c r="DV26" s="627"/>
      <c r="DW26" s="630" t="s">
        <v>215</v>
      </c>
      <c r="DX26" s="655"/>
      <c r="DY26" s="655"/>
      <c r="DZ26" s="655"/>
      <c r="EA26" s="655"/>
      <c r="EB26" s="655"/>
      <c r="EC26" s="656"/>
    </row>
    <row r="27" spans="2:133" ht="11.25" customHeight="1" x14ac:dyDescent="0.15">
      <c r="B27" s="622" t="s">
        <v>279</v>
      </c>
      <c r="C27" s="623"/>
      <c r="D27" s="623"/>
      <c r="E27" s="623"/>
      <c r="F27" s="623"/>
      <c r="G27" s="623"/>
      <c r="H27" s="623"/>
      <c r="I27" s="623"/>
      <c r="J27" s="623"/>
      <c r="K27" s="623"/>
      <c r="L27" s="623"/>
      <c r="M27" s="623"/>
      <c r="N27" s="623"/>
      <c r="O27" s="623"/>
      <c r="P27" s="623"/>
      <c r="Q27" s="624"/>
      <c r="R27" s="625">
        <v>1289891</v>
      </c>
      <c r="S27" s="626"/>
      <c r="T27" s="626"/>
      <c r="U27" s="626"/>
      <c r="V27" s="626"/>
      <c r="W27" s="626"/>
      <c r="X27" s="626"/>
      <c r="Y27" s="627"/>
      <c r="Z27" s="628">
        <v>6.8</v>
      </c>
      <c r="AA27" s="628"/>
      <c r="AB27" s="628"/>
      <c r="AC27" s="628"/>
      <c r="AD27" s="629" t="s">
        <v>111</v>
      </c>
      <c r="AE27" s="629"/>
      <c r="AF27" s="629"/>
      <c r="AG27" s="629"/>
      <c r="AH27" s="629"/>
      <c r="AI27" s="629"/>
      <c r="AJ27" s="629"/>
      <c r="AK27" s="629"/>
      <c r="AL27" s="630" t="s">
        <v>111</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7478798</v>
      </c>
      <c r="BH27" s="626"/>
      <c r="BI27" s="626"/>
      <c r="BJ27" s="626"/>
      <c r="BK27" s="626"/>
      <c r="BL27" s="626"/>
      <c r="BM27" s="626"/>
      <c r="BN27" s="627"/>
      <c r="BO27" s="628">
        <v>100</v>
      </c>
      <c r="BP27" s="628"/>
      <c r="BQ27" s="628"/>
      <c r="BR27" s="628"/>
      <c r="BS27" s="634">
        <v>42603</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5008433</v>
      </c>
      <c r="CS27" s="657"/>
      <c r="CT27" s="657"/>
      <c r="CU27" s="657"/>
      <c r="CV27" s="657"/>
      <c r="CW27" s="657"/>
      <c r="CX27" s="657"/>
      <c r="CY27" s="658"/>
      <c r="CZ27" s="659">
        <v>27.5</v>
      </c>
      <c r="DA27" s="660"/>
      <c r="DB27" s="660"/>
      <c r="DC27" s="661"/>
      <c r="DD27" s="634">
        <v>1594160</v>
      </c>
      <c r="DE27" s="657"/>
      <c r="DF27" s="657"/>
      <c r="DG27" s="657"/>
      <c r="DH27" s="657"/>
      <c r="DI27" s="657"/>
      <c r="DJ27" s="657"/>
      <c r="DK27" s="658"/>
      <c r="DL27" s="634">
        <v>1427123</v>
      </c>
      <c r="DM27" s="657"/>
      <c r="DN27" s="657"/>
      <c r="DO27" s="657"/>
      <c r="DP27" s="657"/>
      <c r="DQ27" s="657"/>
      <c r="DR27" s="657"/>
      <c r="DS27" s="657"/>
      <c r="DT27" s="657"/>
      <c r="DU27" s="657"/>
      <c r="DV27" s="658"/>
      <c r="DW27" s="630">
        <v>12.9</v>
      </c>
      <c r="DX27" s="655"/>
      <c r="DY27" s="655"/>
      <c r="DZ27" s="655"/>
      <c r="EA27" s="655"/>
      <c r="EB27" s="655"/>
      <c r="EC27" s="656"/>
    </row>
    <row r="28" spans="2:133" ht="11.25" customHeight="1" x14ac:dyDescent="0.15">
      <c r="B28" s="622" t="s">
        <v>282</v>
      </c>
      <c r="C28" s="623"/>
      <c r="D28" s="623"/>
      <c r="E28" s="623"/>
      <c r="F28" s="623"/>
      <c r="G28" s="623"/>
      <c r="H28" s="623"/>
      <c r="I28" s="623"/>
      <c r="J28" s="623"/>
      <c r="K28" s="623"/>
      <c r="L28" s="623"/>
      <c r="M28" s="623"/>
      <c r="N28" s="623"/>
      <c r="O28" s="623"/>
      <c r="P28" s="623"/>
      <c r="Q28" s="624"/>
      <c r="R28" s="625">
        <v>151276</v>
      </c>
      <c r="S28" s="626"/>
      <c r="T28" s="626"/>
      <c r="U28" s="626"/>
      <c r="V28" s="626"/>
      <c r="W28" s="626"/>
      <c r="X28" s="626"/>
      <c r="Y28" s="627"/>
      <c r="Z28" s="628">
        <v>0.8</v>
      </c>
      <c r="AA28" s="628"/>
      <c r="AB28" s="628"/>
      <c r="AC28" s="628"/>
      <c r="AD28" s="629">
        <v>3093</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1112382</v>
      </c>
      <c r="CS28" s="626"/>
      <c r="CT28" s="626"/>
      <c r="CU28" s="626"/>
      <c r="CV28" s="626"/>
      <c r="CW28" s="626"/>
      <c r="CX28" s="626"/>
      <c r="CY28" s="627"/>
      <c r="CZ28" s="659">
        <v>6.1</v>
      </c>
      <c r="DA28" s="660"/>
      <c r="DB28" s="660"/>
      <c r="DC28" s="661"/>
      <c r="DD28" s="634">
        <v>1067198</v>
      </c>
      <c r="DE28" s="626"/>
      <c r="DF28" s="626"/>
      <c r="DG28" s="626"/>
      <c r="DH28" s="626"/>
      <c r="DI28" s="626"/>
      <c r="DJ28" s="626"/>
      <c r="DK28" s="627"/>
      <c r="DL28" s="634">
        <v>1067198</v>
      </c>
      <c r="DM28" s="626"/>
      <c r="DN28" s="626"/>
      <c r="DO28" s="626"/>
      <c r="DP28" s="626"/>
      <c r="DQ28" s="626"/>
      <c r="DR28" s="626"/>
      <c r="DS28" s="626"/>
      <c r="DT28" s="626"/>
      <c r="DU28" s="626"/>
      <c r="DV28" s="627"/>
      <c r="DW28" s="630">
        <v>9.6</v>
      </c>
      <c r="DX28" s="655"/>
      <c r="DY28" s="655"/>
      <c r="DZ28" s="655"/>
      <c r="EA28" s="655"/>
      <c r="EB28" s="655"/>
      <c r="EC28" s="656"/>
    </row>
    <row r="29" spans="2:133" ht="11.25" customHeight="1" x14ac:dyDescent="0.15">
      <c r="B29" s="622" t="s">
        <v>284</v>
      </c>
      <c r="C29" s="623"/>
      <c r="D29" s="623"/>
      <c r="E29" s="623"/>
      <c r="F29" s="623"/>
      <c r="G29" s="623"/>
      <c r="H29" s="623"/>
      <c r="I29" s="623"/>
      <c r="J29" s="623"/>
      <c r="K29" s="623"/>
      <c r="L29" s="623"/>
      <c r="M29" s="623"/>
      <c r="N29" s="623"/>
      <c r="O29" s="623"/>
      <c r="P29" s="623"/>
      <c r="Q29" s="624"/>
      <c r="R29" s="625">
        <v>175719</v>
      </c>
      <c r="S29" s="626"/>
      <c r="T29" s="626"/>
      <c r="U29" s="626"/>
      <c r="V29" s="626"/>
      <c r="W29" s="626"/>
      <c r="X29" s="626"/>
      <c r="Y29" s="627"/>
      <c r="Z29" s="628">
        <v>0.9</v>
      </c>
      <c r="AA29" s="628"/>
      <c r="AB29" s="628"/>
      <c r="AC29" s="628"/>
      <c r="AD29" s="629" t="s">
        <v>111</v>
      </c>
      <c r="AE29" s="629"/>
      <c r="AF29" s="629"/>
      <c r="AG29" s="629"/>
      <c r="AH29" s="629"/>
      <c r="AI29" s="629"/>
      <c r="AJ29" s="629"/>
      <c r="AK29" s="629"/>
      <c r="AL29" s="630" t="s">
        <v>111</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58</v>
      </c>
      <c r="CG29" s="640"/>
      <c r="CH29" s="640"/>
      <c r="CI29" s="640"/>
      <c r="CJ29" s="640"/>
      <c r="CK29" s="640"/>
      <c r="CL29" s="640"/>
      <c r="CM29" s="640"/>
      <c r="CN29" s="640"/>
      <c r="CO29" s="640"/>
      <c r="CP29" s="640"/>
      <c r="CQ29" s="641"/>
      <c r="CR29" s="625">
        <v>1111783</v>
      </c>
      <c r="CS29" s="657"/>
      <c r="CT29" s="657"/>
      <c r="CU29" s="657"/>
      <c r="CV29" s="657"/>
      <c r="CW29" s="657"/>
      <c r="CX29" s="657"/>
      <c r="CY29" s="658"/>
      <c r="CZ29" s="659">
        <v>6.1</v>
      </c>
      <c r="DA29" s="660"/>
      <c r="DB29" s="660"/>
      <c r="DC29" s="661"/>
      <c r="DD29" s="634">
        <v>1066599</v>
      </c>
      <c r="DE29" s="657"/>
      <c r="DF29" s="657"/>
      <c r="DG29" s="657"/>
      <c r="DH29" s="657"/>
      <c r="DI29" s="657"/>
      <c r="DJ29" s="657"/>
      <c r="DK29" s="658"/>
      <c r="DL29" s="634">
        <v>1066599</v>
      </c>
      <c r="DM29" s="657"/>
      <c r="DN29" s="657"/>
      <c r="DO29" s="657"/>
      <c r="DP29" s="657"/>
      <c r="DQ29" s="657"/>
      <c r="DR29" s="657"/>
      <c r="DS29" s="657"/>
      <c r="DT29" s="657"/>
      <c r="DU29" s="657"/>
      <c r="DV29" s="658"/>
      <c r="DW29" s="630">
        <v>9.6</v>
      </c>
      <c r="DX29" s="655"/>
      <c r="DY29" s="655"/>
      <c r="DZ29" s="655"/>
      <c r="EA29" s="655"/>
      <c r="EB29" s="655"/>
      <c r="EC29" s="656"/>
    </row>
    <row r="30" spans="2:133" ht="11.25" customHeight="1" x14ac:dyDescent="0.15">
      <c r="B30" s="622" t="s">
        <v>288</v>
      </c>
      <c r="C30" s="623"/>
      <c r="D30" s="623"/>
      <c r="E30" s="623"/>
      <c r="F30" s="623"/>
      <c r="G30" s="623"/>
      <c r="H30" s="623"/>
      <c r="I30" s="623"/>
      <c r="J30" s="623"/>
      <c r="K30" s="623"/>
      <c r="L30" s="623"/>
      <c r="M30" s="623"/>
      <c r="N30" s="623"/>
      <c r="O30" s="623"/>
      <c r="P30" s="623"/>
      <c r="Q30" s="624"/>
      <c r="R30" s="625">
        <v>83211</v>
      </c>
      <c r="S30" s="626"/>
      <c r="T30" s="626"/>
      <c r="U30" s="626"/>
      <c r="V30" s="626"/>
      <c r="W30" s="626"/>
      <c r="X30" s="626"/>
      <c r="Y30" s="627"/>
      <c r="Z30" s="628">
        <v>0.4</v>
      </c>
      <c r="AA30" s="628"/>
      <c r="AB30" s="628"/>
      <c r="AC30" s="628"/>
      <c r="AD30" s="629" t="s">
        <v>111</v>
      </c>
      <c r="AE30" s="629"/>
      <c r="AF30" s="629"/>
      <c r="AG30" s="629"/>
      <c r="AH30" s="629"/>
      <c r="AI30" s="629"/>
      <c r="AJ30" s="629"/>
      <c r="AK30" s="629"/>
      <c r="AL30" s="630" t="s">
        <v>111</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99.3</v>
      </c>
      <c r="BH30" s="684"/>
      <c r="BI30" s="684"/>
      <c r="BJ30" s="684"/>
      <c r="BK30" s="684"/>
      <c r="BL30" s="684"/>
      <c r="BM30" s="620">
        <v>97.8</v>
      </c>
      <c r="BN30" s="684"/>
      <c r="BO30" s="684"/>
      <c r="BP30" s="684"/>
      <c r="BQ30" s="685"/>
      <c r="BR30" s="683">
        <v>99.3</v>
      </c>
      <c r="BS30" s="684"/>
      <c r="BT30" s="684"/>
      <c r="BU30" s="684"/>
      <c r="BV30" s="684"/>
      <c r="BW30" s="684"/>
      <c r="BX30" s="620">
        <v>97.2</v>
      </c>
      <c r="BY30" s="684"/>
      <c r="BZ30" s="684"/>
      <c r="CA30" s="684"/>
      <c r="CB30" s="685"/>
      <c r="CD30" s="688"/>
      <c r="CE30" s="689"/>
      <c r="CF30" s="639" t="s">
        <v>291</v>
      </c>
      <c r="CG30" s="640"/>
      <c r="CH30" s="640"/>
      <c r="CI30" s="640"/>
      <c r="CJ30" s="640"/>
      <c r="CK30" s="640"/>
      <c r="CL30" s="640"/>
      <c r="CM30" s="640"/>
      <c r="CN30" s="640"/>
      <c r="CO30" s="640"/>
      <c r="CP30" s="640"/>
      <c r="CQ30" s="641"/>
      <c r="CR30" s="625">
        <v>979174</v>
      </c>
      <c r="CS30" s="626"/>
      <c r="CT30" s="626"/>
      <c r="CU30" s="626"/>
      <c r="CV30" s="626"/>
      <c r="CW30" s="626"/>
      <c r="CX30" s="626"/>
      <c r="CY30" s="627"/>
      <c r="CZ30" s="659">
        <v>5.4</v>
      </c>
      <c r="DA30" s="660"/>
      <c r="DB30" s="660"/>
      <c r="DC30" s="661"/>
      <c r="DD30" s="634">
        <v>941505</v>
      </c>
      <c r="DE30" s="626"/>
      <c r="DF30" s="626"/>
      <c r="DG30" s="626"/>
      <c r="DH30" s="626"/>
      <c r="DI30" s="626"/>
      <c r="DJ30" s="626"/>
      <c r="DK30" s="627"/>
      <c r="DL30" s="634">
        <v>941505</v>
      </c>
      <c r="DM30" s="626"/>
      <c r="DN30" s="626"/>
      <c r="DO30" s="626"/>
      <c r="DP30" s="626"/>
      <c r="DQ30" s="626"/>
      <c r="DR30" s="626"/>
      <c r="DS30" s="626"/>
      <c r="DT30" s="626"/>
      <c r="DU30" s="626"/>
      <c r="DV30" s="627"/>
      <c r="DW30" s="630">
        <v>8.5</v>
      </c>
      <c r="DX30" s="655"/>
      <c r="DY30" s="655"/>
      <c r="DZ30" s="655"/>
      <c r="EA30" s="655"/>
      <c r="EB30" s="655"/>
      <c r="EC30" s="656"/>
    </row>
    <row r="31" spans="2:133" ht="11.25" customHeight="1" x14ac:dyDescent="0.15">
      <c r="B31" s="622" t="s">
        <v>292</v>
      </c>
      <c r="C31" s="623"/>
      <c r="D31" s="623"/>
      <c r="E31" s="623"/>
      <c r="F31" s="623"/>
      <c r="G31" s="623"/>
      <c r="H31" s="623"/>
      <c r="I31" s="623"/>
      <c r="J31" s="623"/>
      <c r="K31" s="623"/>
      <c r="L31" s="623"/>
      <c r="M31" s="623"/>
      <c r="N31" s="623"/>
      <c r="O31" s="623"/>
      <c r="P31" s="623"/>
      <c r="Q31" s="624"/>
      <c r="R31" s="625">
        <v>816992</v>
      </c>
      <c r="S31" s="626"/>
      <c r="T31" s="626"/>
      <c r="U31" s="626"/>
      <c r="V31" s="626"/>
      <c r="W31" s="626"/>
      <c r="X31" s="626"/>
      <c r="Y31" s="627"/>
      <c r="Z31" s="628">
        <v>4.3</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99.1</v>
      </c>
      <c r="BH31" s="657"/>
      <c r="BI31" s="657"/>
      <c r="BJ31" s="657"/>
      <c r="BK31" s="657"/>
      <c r="BL31" s="657"/>
      <c r="BM31" s="631">
        <v>97.5</v>
      </c>
      <c r="BN31" s="681"/>
      <c r="BO31" s="681"/>
      <c r="BP31" s="681"/>
      <c r="BQ31" s="682"/>
      <c r="BR31" s="680">
        <v>99.1</v>
      </c>
      <c r="BS31" s="657"/>
      <c r="BT31" s="657"/>
      <c r="BU31" s="657"/>
      <c r="BV31" s="657"/>
      <c r="BW31" s="657"/>
      <c r="BX31" s="631">
        <v>96.9</v>
      </c>
      <c r="BY31" s="681"/>
      <c r="BZ31" s="681"/>
      <c r="CA31" s="681"/>
      <c r="CB31" s="682"/>
      <c r="CD31" s="688"/>
      <c r="CE31" s="689"/>
      <c r="CF31" s="639" t="s">
        <v>295</v>
      </c>
      <c r="CG31" s="640"/>
      <c r="CH31" s="640"/>
      <c r="CI31" s="640"/>
      <c r="CJ31" s="640"/>
      <c r="CK31" s="640"/>
      <c r="CL31" s="640"/>
      <c r="CM31" s="640"/>
      <c r="CN31" s="640"/>
      <c r="CO31" s="640"/>
      <c r="CP31" s="640"/>
      <c r="CQ31" s="641"/>
      <c r="CR31" s="625">
        <v>132609</v>
      </c>
      <c r="CS31" s="657"/>
      <c r="CT31" s="657"/>
      <c r="CU31" s="657"/>
      <c r="CV31" s="657"/>
      <c r="CW31" s="657"/>
      <c r="CX31" s="657"/>
      <c r="CY31" s="658"/>
      <c r="CZ31" s="659">
        <v>0.7</v>
      </c>
      <c r="DA31" s="660"/>
      <c r="DB31" s="660"/>
      <c r="DC31" s="661"/>
      <c r="DD31" s="634">
        <v>125094</v>
      </c>
      <c r="DE31" s="657"/>
      <c r="DF31" s="657"/>
      <c r="DG31" s="657"/>
      <c r="DH31" s="657"/>
      <c r="DI31" s="657"/>
      <c r="DJ31" s="657"/>
      <c r="DK31" s="658"/>
      <c r="DL31" s="634">
        <v>125094</v>
      </c>
      <c r="DM31" s="657"/>
      <c r="DN31" s="657"/>
      <c r="DO31" s="657"/>
      <c r="DP31" s="657"/>
      <c r="DQ31" s="657"/>
      <c r="DR31" s="657"/>
      <c r="DS31" s="657"/>
      <c r="DT31" s="657"/>
      <c r="DU31" s="657"/>
      <c r="DV31" s="658"/>
      <c r="DW31" s="630">
        <v>1.1000000000000001</v>
      </c>
      <c r="DX31" s="655"/>
      <c r="DY31" s="655"/>
      <c r="DZ31" s="655"/>
      <c r="EA31" s="655"/>
      <c r="EB31" s="655"/>
      <c r="EC31" s="656"/>
    </row>
    <row r="32" spans="2:133" ht="11.25" customHeight="1" x14ac:dyDescent="0.15">
      <c r="B32" s="622" t="s">
        <v>296</v>
      </c>
      <c r="C32" s="623"/>
      <c r="D32" s="623"/>
      <c r="E32" s="623"/>
      <c r="F32" s="623"/>
      <c r="G32" s="623"/>
      <c r="H32" s="623"/>
      <c r="I32" s="623"/>
      <c r="J32" s="623"/>
      <c r="K32" s="623"/>
      <c r="L32" s="623"/>
      <c r="M32" s="623"/>
      <c r="N32" s="623"/>
      <c r="O32" s="623"/>
      <c r="P32" s="623"/>
      <c r="Q32" s="624"/>
      <c r="R32" s="625">
        <v>213936</v>
      </c>
      <c r="S32" s="626"/>
      <c r="T32" s="626"/>
      <c r="U32" s="626"/>
      <c r="V32" s="626"/>
      <c r="W32" s="626"/>
      <c r="X32" s="626"/>
      <c r="Y32" s="627"/>
      <c r="Z32" s="628">
        <v>1.1000000000000001</v>
      </c>
      <c r="AA32" s="628"/>
      <c r="AB32" s="628"/>
      <c r="AC32" s="628"/>
      <c r="AD32" s="629">
        <v>2438</v>
      </c>
      <c r="AE32" s="629"/>
      <c r="AF32" s="629"/>
      <c r="AG32" s="629"/>
      <c r="AH32" s="629"/>
      <c r="AI32" s="629"/>
      <c r="AJ32" s="629"/>
      <c r="AK32" s="629"/>
      <c r="AL32" s="630">
        <v>0</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99.5</v>
      </c>
      <c r="BH32" s="693"/>
      <c r="BI32" s="693"/>
      <c r="BJ32" s="693"/>
      <c r="BK32" s="693"/>
      <c r="BL32" s="693"/>
      <c r="BM32" s="694">
        <v>97.9</v>
      </c>
      <c r="BN32" s="693"/>
      <c r="BO32" s="693"/>
      <c r="BP32" s="693"/>
      <c r="BQ32" s="695"/>
      <c r="BR32" s="692">
        <v>99.3</v>
      </c>
      <c r="BS32" s="693"/>
      <c r="BT32" s="693"/>
      <c r="BU32" s="693"/>
      <c r="BV32" s="693"/>
      <c r="BW32" s="693"/>
      <c r="BX32" s="694">
        <v>97.3</v>
      </c>
      <c r="BY32" s="693"/>
      <c r="BZ32" s="693"/>
      <c r="CA32" s="693"/>
      <c r="CB32" s="695"/>
      <c r="CD32" s="690"/>
      <c r="CE32" s="691"/>
      <c r="CF32" s="639" t="s">
        <v>298</v>
      </c>
      <c r="CG32" s="640"/>
      <c r="CH32" s="640"/>
      <c r="CI32" s="640"/>
      <c r="CJ32" s="640"/>
      <c r="CK32" s="640"/>
      <c r="CL32" s="640"/>
      <c r="CM32" s="640"/>
      <c r="CN32" s="640"/>
      <c r="CO32" s="640"/>
      <c r="CP32" s="640"/>
      <c r="CQ32" s="641"/>
      <c r="CR32" s="625">
        <v>599</v>
      </c>
      <c r="CS32" s="626"/>
      <c r="CT32" s="626"/>
      <c r="CU32" s="626"/>
      <c r="CV32" s="626"/>
      <c r="CW32" s="626"/>
      <c r="CX32" s="626"/>
      <c r="CY32" s="627"/>
      <c r="CZ32" s="659">
        <v>0</v>
      </c>
      <c r="DA32" s="660"/>
      <c r="DB32" s="660"/>
      <c r="DC32" s="661"/>
      <c r="DD32" s="634">
        <v>599</v>
      </c>
      <c r="DE32" s="626"/>
      <c r="DF32" s="626"/>
      <c r="DG32" s="626"/>
      <c r="DH32" s="626"/>
      <c r="DI32" s="626"/>
      <c r="DJ32" s="626"/>
      <c r="DK32" s="627"/>
      <c r="DL32" s="634">
        <v>599</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299</v>
      </c>
      <c r="C33" s="623"/>
      <c r="D33" s="623"/>
      <c r="E33" s="623"/>
      <c r="F33" s="623"/>
      <c r="G33" s="623"/>
      <c r="H33" s="623"/>
      <c r="I33" s="623"/>
      <c r="J33" s="623"/>
      <c r="K33" s="623"/>
      <c r="L33" s="623"/>
      <c r="M33" s="623"/>
      <c r="N33" s="623"/>
      <c r="O33" s="623"/>
      <c r="P33" s="623"/>
      <c r="Q33" s="624"/>
      <c r="R33" s="625">
        <v>1234500</v>
      </c>
      <c r="S33" s="626"/>
      <c r="T33" s="626"/>
      <c r="U33" s="626"/>
      <c r="V33" s="626"/>
      <c r="W33" s="626"/>
      <c r="X33" s="626"/>
      <c r="Y33" s="627"/>
      <c r="Z33" s="628">
        <v>6.5</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7120564</v>
      </c>
      <c r="CS33" s="657"/>
      <c r="CT33" s="657"/>
      <c r="CU33" s="657"/>
      <c r="CV33" s="657"/>
      <c r="CW33" s="657"/>
      <c r="CX33" s="657"/>
      <c r="CY33" s="658"/>
      <c r="CZ33" s="659">
        <v>39.1</v>
      </c>
      <c r="DA33" s="660"/>
      <c r="DB33" s="660"/>
      <c r="DC33" s="661"/>
      <c r="DD33" s="634">
        <v>6185804</v>
      </c>
      <c r="DE33" s="657"/>
      <c r="DF33" s="657"/>
      <c r="DG33" s="657"/>
      <c r="DH33" s="657"/>
      <c r="DI33" s="657"/>
      <c r="DJ33" s="657"/>
      <c r="DK33" s="658"/>
      <c r="DL33" s="634">
        <v>5115195</v>
      </c>
      <c r="DM33" s="657"/>
      <c r="DN33" s="657"/>
      <c r="DO33" s="657"/>
      <c r="DP33" s="657"/>
      <c r="DQ33" s="657"/>
      <c r="DR33" s="657"/>
      <c r="DS33" s="657"/>
      <c r="DT33" s="657"/>
      <c r="DU33" s="657"/>
      <c r="DV33" s="658"/>
      <c r="DW33" s="630">
        <v>46.1</v>
      </c>
      <c r="DX33" s="655"/>
      <c r="DY33" s="655"/>
      <c r="DZ33" s="655"/>
      <c r="EA33" s="655"/>
      <c r="EB33" s="655"/>
      <c r="EC33" s="656"/>
    </row>
    <row r="34" spans="2:133" ht="11.25" customHeight="1" x14ac:dyDescent="0.15">
      <c r="B34" s="622" t="s">
        <v>301</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2135543</v>
      </c>
      <c r="CS34" s="626"/>
      <c r="CT34" s="626"/>
      <c r="CU34" s="626"/>
      <c r="CV34" s="626"/>
      <c r="CW34" s="626"/>
      <c r="CX34" s="626"/>
      <c r="CY34" s="627"/>
      <c r="CZ34" s="659">
        <v>11.7</v>
      </c>
      <c r="DA34" s="660"/>
      <c r="DB34" s="660"/>
      <c r="DC34" s="661"/>
      <c r="DD34" s="634">
        <v>1786961</v>
      </c>
      <c r="DE34" s="626"/>
      <c r="DF34" s="626"/>
      <c r="DG34" s="626"/>
      <c r="DH34" s="626"/>
      <c r="DI34" s="626"/>
      <c r="DJ34" s="626"/>
      <c r="DK34" s="627"/>
      <c r="DL34" s="634">
        <v>1547061</v>
      </c>
      <c r="DM34" s="626"/>
      <c r="DN34" s="626"/>
      <c r="DO34" s="626"/>
      <c r="DP34" s="626"/>
      <c r="DQ34" s="626"/>
      <c r="DR34" s="626"/>
      <c r="DS34" s="626"/>
      <c r="DT34" s="626"/>
      <c r="DU34" s="626"/>
      <c r="DV34" s="627"/>
      <c r="DW34" s="630">
        <v>13.9</v>
      </c>
      <c r="DX34" s="655"/>
      <c r="DY34" s="655"/>
      <c r="DZ34" s="655"/>
      <c r="EA34" s="655"/>
      <c r="EB34" s="655"/>
      <c r="EC34" s="656"/>
    </row>
    <row r="35" spans="2:133" ht="11.25" customHeight="1" x14ac:dyDescent="0.15">
      <c r="B35" s="622" t="s">
        <v>305</v>
      </c>
      <c r="C35" s="623"/>
      <c r="D35" s="623"/>
      <c r="E35" s="623"/>
      <c r="F35" s="623"/>
      <c r="G35" s="623"/>
      <c r="H35" s="623"/>
      <c r="I35" s="623"/>
      <c r="J35" s="623"/>
      <c r="K35" s="623"/>
      <c r="L35" s="623"/>
      <c r="M35" s="623"/>
      <c r="N35" s="623"/>
      <c r="O35" s="623"/>
      <c r="P35" s="623"/>
      <c r="Q35" s="624"/>
      <c r="R35" s="625">
        <v>732100</v>
      </c>
      <c r="S35" s="626"/>
      <c r="T35" s="626"/>
      <c r="U35" s="626"/>
      <c r="V35" s="626"/>
      <c r="W35" s="626"/>
      <c r="X35" s="626"/>
      <c r="Y35" s="627"/>
      <c r="Z35" s="628">
        <v>3.9</v>
      </c>
      <c r="AA35" s="628"/>
      <c r="AB35" s="628"/>
      <c r="AC35" s="628"/>
      <c r="AD35" s="629" t="s">
        <v>111</v>
      </c>
      <c r="AE35" s="629"/>
      <c r="AF35" s="629"/>
      <c r="AG35" s="629"/>
      <c r="AH35" s="629"/>
      <c r="AI35" s="629"/>
      <c r="AJ35" s="629"/>
      <c r="AK35" s="629"/>
      <c r="AL35" s="630" t="s">
        <v>111</v>
      </c>
      <c r="AM35" s="631"/>
      <c r="AN35" s="631"/>
      <c r="AO35" s="632"/>
      <c r="AP35" s="188"/>
      <c r="AQ35" s="636" t="s">
        <v>306</v>
      </c>
      <c r="AR35" s="637"/>
      <c r="AS35" s="637"/>
      <c r="AT35" s="637"/>
      <c r="AU35" s="637"/>
      <c r="AV35" s="637"/>
      <c r="AW35" s="637"/>
      <c r="AX35" s="637"/>
      <c r="AY35" s="638"/>
      <c r="AZ35" s="614">
        <v>2452553</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-120811</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106048</v>
      </c>
      <c r="CS35" s="657"/>
      <c r="CT35" s="657"/>
      <c r="CU35" s="657"/>
      <c r="CV35" s="657"/>
      <c r="CW35" s="657"/>
      <c r="CX35" s="657"/>
      <c r="CY35" s="658"/>
      <c r="CZ35" s="659">
        <v>0.6</v>
      </c>
      <c r="DA35" s="660"/>
      <c r="DB35" s="660"/>
      <c r="DC35" s="661"/>
      <c r="DD35" s="634">
        <v>100129</v>
      </c>
      <c r="DE35" s="657"/>
      <c r="DF35" s="657"/>
      <c r="DG35" s="657"/>
      <c r="DH35" s="657"/>
      <c r="DI35" s="657"/>
      <c r="DJ35" s="657"/>
      <c r="DK35" s="658"/>
      <c r="DL35" s="634">
        <v>100129</v>
      </c>
      <c r="DM35" s="657"/>
      <c r="DN35" s="657"/>
      <c r="DO35" s="657"/>
      <c r="DP35" s="657"/>
      <c r="DQ35" s="657"/>
      <c r="DR35" s="657"/>
      <c r="DS35" s="657"/>
      <c r="DT35" s="657"/>
      <c r="DU35" s="657"/>
      <c r="DV35" s="658"/>
      <c r="DW35" s="630">
        <v>0.9</v>
      </c>
      <c r="DX35" s="655"/>
      <c r="DY35" s="655"/>
      <c r="DZ35" s="655"/>
      <c r="EA35" s="655"/>
      <c r="EB35" s="655"/>
      <c r="EC35" s="656"/>
    </row>
    <row r="36" spans="2:133" ht="11.25" customHeight="1" x14ac:dyDescent="0.15">
      <c r="B36" s="668" t="s">
        <v>309</v>
      </c>
      <c r="C36" s="669"/>
      <c r="D36" s="669"/>
      <c r="E36" s="669"/>
      <c r="F36" s="669"/>
      <c r="G36" s="669"/>
      <c r="H36" s="669"/>
      <c r="I36" s="669"/>
      <c r="J36" s="669"/>
      <c r="K36" s="669"/>
      <c r="L36" s="669"/>
      <c r="M36" s="669"/>
      <c r="N36" s="669"/>
      <c r="O36" s="669"/>
      <c r="P36" s="669"/>
      <c r="Q36" s="670"/>
      <c r="R36" s="697">
        <v>18996160</v>
      </c>
      <c r="S36" s="698"/>
      <c r="T36" s="698"/>
      <c r="U36" s="698"/>
      <c r="V36" s="698"/>
      <c r="W36" s="698"/>
      <c r="X36" s="698"/>
      <c r="Y36" s="699"/>
      <c r="Z36" s="700">
        <v>100</v>
      </c>
      <c r="AA36" s="700"/>
      <c r="AB36" s="700"/>
      <c r="AC36" s="700"/>
      <c r="AD36" s="701">
        <v>10370316</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779337</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-177752</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1896730</v>
      </c>
      <c r="CS36" s="626"/>
      <c r="CT36" s="626"/>
      <c r="CU36" s="626"/>
      <c r="CV36" s="626"/>
      <c r="CW36" s="626"/>
      <c r="CX36" s="626"/>
      <c r="CY36" s="627"/>
      <c r="CZ36" s="659">
        <v>10.4</v>
      </c>
      <c r="DA36" s="660"/>
      <c r="DB36" s="660"/>
      <c r="DC36" s="661"/>
      <c r="DD36" s="634">
        <v>1785798</v>
      </c>
      <c r="DE36" s="626"/>
      <c r="DF36" s="626"/>
      <c r="DG36" s="626"/>
      <c r="DH36" s="626"/>
      <c r="DI36" s="626"/>
      <c r="DJ36" s="626"/>
      <c r="DK36" s="627"/>
      <c r="DL36" s="634">
        <v>1489143</v>
      </c>
      <c r="DM36" s="626"/>
      <c r="DN36" s="626"/>
      <c r="DO36" s="626"/>
      <c r="DP36" s="626"/>
      <c r="DQ36" s="626"/>
      <c r="DR36" s="626"/>
      <c r="DS36" s="626"/>
      <c r="DT36" s="626"/>
      <c r="DU36" s="626"/>
      <c r="DV36" s="627"/>
      <c r="DW36" s="630">
        <v>13.4</v>
      </c>
      <c r="DX36" s="655"/>
      <c r="DY36" s="655"/>
      <c r="DZ36" s="655"/>
      <c r="EA36" s="655"/>
      <c r="EB36" s="655"/>
      <c r="EC36" s="656"/>
    </row>
    <row r="37" spans="2:133" ht="11.25" customHeight="1" x14ac:dyDescent="0.15">
      <c r="AQ37" s="704" t="s">
        <v>313</v>
      </c>
      <c r="AR37" s="705"/>
      <c r="AS37" s="705"/>
      <c r="AT37" s="705"/>
      <c r="AU37" s="705"/>
      <c r="AV37" s="705"/>
      <c r="AW37" s="705"/>
      <c r="AX37" s="705"/>
      <c r="AY37" s="706"/>
      <c r="AZ37" s="625">
        <v>4246</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7648</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1278400</v>
      </c>
      <c r="CS37" s="657"/>
      <c r="CT37" s="657"/>
      <c r="CU37" s="657"/>
      <c r="CV37" s="657"/>
      <c r="CW37" s="657"/>
      <c r="CX37" s="657"/>
      <c r="CY37" s="658"/>
      <c r="CZ37" s="659">
        <v>7</v>
      </c>
      <c r="DA37" s="660"/>
      <c r="DB37" s="660"/>
      <c r="DC37" s="661"/>
      <c r="DD37" s="634">
        <v>1276882</v>
      </c>
      <c r="DE37" s="657"/>
      <c r="DF37" s="657"/>
      <c r="DG37" s="657"/>
      <c r="DH37" s="657"/>
      <c r="DI37" s="657"/>
      <c r="DJ37" s="657"/>
      <c r="DK37" s="658"/>
      <c r="DL37" s="634">
        <v>1120280</v>
      </c>
      <c r="DM37" s="657"/>
      <c r="DN37" s="657"/>
      <c r="DO37" s="657"/>
      <c r="DP37" s="657"/>
      <c r="DQ37" s="657"/>
      <c r="DR37" s="657"/>
      <c r="DS37" s="657"/>
      <c r="DT37" s="657"/>
      <c r="DU37" s="657"/>
      <c r="DV37" s="658"/>
      <c r="DW37" s="630">
        <v>10.1</v>
      </c>
      <c r="DX37" s="655"/>
      <c r="DY37" s="655"/>
      <c r="DZ37" s="655"/>
      <c r="EA37" s="655"/>
      <c r="EB37" s="655"/>
      <c r="EC37" s="656"/>
    </row>
    <row r="38" spans="2:133" ht="11.25" customHeight="1" x14ac:dyDescent="0.15">
      <c r="AQ38" s="704" t="s">
        <v>316</v>
      </c>
      <c r="AR38" s="705"/>
      <c r="AS38" s="705"/>
      <c r="AT38" s="705"/>
      <c r="AU38" s="705"/>
      <c r="AV38" s="705"/>
      <c r="AW38" s="705"/>
      <c r="AX38" s="705"/>
      <c r="AY38" s="706"/>
      <c r="AZ38" s="625" t="s">
        <v>317</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12236</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2448307</v>
      </c>
      <c r="CS38" s="626"/>
      <c r="CT38" s="626"/>
      <c r="CU38" s="626"/>
      <c r="CV38" s="626"/>
      <c r="CW38" s="626"/>
      <c r="CX38" s="626"/>
      <c r="CY38" s="627"/>
      <c r="CZ38" s="659">
        <v>13.5</v>
      </c>
      <c r="DA38" s="660"/>
      <c r="DB38" s="660"/>
      <c r="DC38" s="661"/>
      <c r="DD38" s="634">
        <v>2143186</v>
      </c>
      <c r="DE38" s="626"/>
      <c r="DF38" s="626"/>
      <c r="DG38" s="626"/>
      <c r="DH38" s="626"/>
      <c r="DI38" s="626"/>
      <c r="DJ38" s="626"/>
      <c r="DK38" s="627"/>
      <c r="DL38" s="634">
        <v>1978432</v>
      </c>
      <c r="DM38" s="626"/>
      <c r="DN38" s="626"/>
      <c r="DO38" s="626"/>
      <c r="DP38" s="626"/>
      <c r="DQ38" s="626"/>
      <c r="DR38" s="626"/>
      <c r="DS38" s="626"/>
      <c r="DT38" s="626"/>
      <c r="DU38" s="626"/>
      <c r="DV38" s="627"/>
      <c r="DW38" s="630">
        <v>17.8</v>
      </c>
      <c r="DX38" s="655"/>
      <c r="DY38" s="655"/>
      <c r="DZ38" s="655"/>
      <c r="EA38" s="655"/>
      <c r="EB38" s="655"/>
      <c r="EC38" s="656"/>
    </row>
    <row r="39" spans="2:133" ht="11.25" customHeight="1" x14ac:dyDescent="0.15">
      <c r="AQ39" s="704" t="s">
        <v>320</v>
      </c>
      <c r="AR39" s="705"/>
      <c r="AS39" s="705"/>
      <c r="AT39" s="705"/>
      <c r="AU39" s="705"/>
      <c r="AV39" s="705"/>
      <c r="AW39" s="705"/>
      <c r="AX39" s="705"/>
      <c r="AY39" s="706"/>
      <c r="AZ39" s="625" t="s">
        <v>317</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86</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433506</v>
      </c>
      <c r="CS39" s="657"/>
      <c r="CT39" s="657"/>
      <c r="CU39" s="657"/>
      <c r="CV39" s="657"/>
      <c r="CW39" s="657"/>
      <c r="CX39" s="657"/>
      <c r="CY39" s="658"/>
      <c r="CZ39" s="659">
        <v>2.4</v>
      </c>
      <c r="DA39" s="660"/>
      <c r="DB39" s="660"/>
      <c r="DC39" s="661"/>
      <c r="DD39" s="634">
        <v>369300</v>
      </c>
      <c r="DE39" s="657"/>
      <c r="DF39" s="657"/>
      <c r="DG39" s="657"/>
      <c r="DH39" s="657"/>
      <c r="DI39" s="657"/>
      <c r="DJ39" s="657"/>
      <c r="DK39" s="658"/>
      <c r="DL39" s="634" t="s">
        <v>317</v>
      </c>
      <c r="DM39" s="657"/>
      <c r="DN39" s="657"/>
      <c r="DO39" s="657"/>
      <c r="DP39" s="657"/>
      <c r="DQ39" s="657"/>
      <c r="DR39" s="657"/>
      <c r="DS39" s="657"/>
      <c r="DT39" s="657"/>
      <c r="DU39" s="657"/>
      <c r="DV39" s="658"/>
      <c r="DW39" s="630" t="s">
        <v>317</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458990</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97</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100430</v>
      </c>
      <c r="CS40" s="626"/>
      <c r="CT40" s="626"/>
      <c r="CU40" s="626"/>
      <c r="CV40" s="626"/>
      <c r="CW40" s="626"/>
      <c r="CX40" s="626"/>
      <c r="CY40" s="627"/>
      <c r="CZ40" s="659">
        <v>0.6</v>
      </c>
      <c r="DA40" s="660"/>
      <c r="DB40" s="660"/>
      <c r="DC40" s="661"/>
      <c r="DD40" s="634">
        <v>430</v>
      </c>
      <c r="DE40" s="626"/>
      <c r="DF40" s="626"/>
      <c r="DG40" s="626"/>
      <c r="DH40" s="626"/>
      <c r="DI40" s="626"/>
      <c r="DJ40" s="626"/>
      <c r="DK40" s="627"/>
      <c r="DL40" s="634">
        <v>430</v>
      </c>
      <c r="DM40" s="626"/>
      <c r="DN40" s="626"/>
      <c r="DO40" s="626"/>
      <c r="DP40" s="626"/>
      <c r="DQ40" s="626"/>
      <c r="DR40" s="626"/>
      <c r="DS40" s="626"/>
      <c r="DT40" s="626"/>
      <c r="DU40" s="626"/>
      <c r="DV40" s="627"/>
      <c r="DW40" s="630">
        <v>0</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1209980</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353</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1595901</v>
      </c>
      <c r="CS42" s="626"/>
      <c r="CT42" s="626"/>
      <c r="CU42" s="626"/>
      <c r="CV42" s="626"/>
      <c r="CW42" s="626"/>
      <c r="CX42" s="626"/>
      <c r="CY42" s="627"/>
      <c r="CZ42" s="659">
        <v>8.8000000000000007</v>
      </c>
      <c r="DA42" s="708"/>
      <c r="DB42" s="708"/>
      <c r="DC42" s="709"/>
      <c r="DD42" s="634">
        <v>353201</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34760</v>
      </c>
      <c r="CS43" s="657"/>
      <c r="CT43" s="657"/>
      <c r="CU43" s="657"/>
      <c r="CV43" s="657"/>
      <c r="CW43" s="657"/>
      <c r="CX43" s="657"/>
      <c r="CY43" s="658"/>
      <c r="CZ43" s="659">
        <v>0.2</v>
      </c>
      <c r="DA43" s="660"/>
      <c r="DB43" s="660"/>
      <c r="DC43" s="661"/>
      <c r="DD43" s="634">
        <v>34760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335</v>
      </c>
      <c r="CD44" s="731" t="s">
        <v>287</v>
      </c>
      <c r="CE44" s="732"/>
      <c r="CF44" s="622" t="s">
        <v>336</v>
      </c>
      <c r="CG44" s="623"/>
      <c r="CH44" s="623"/>
      <c r="CI44" s="623"/>
      <c r="CJ44" s="623"/>
      <c r="CK44" s="623"/>
      <c r="CL44" s="623"/>
      <c r="CM44" s="623"/>
      <c r="CN44" s="623"/>
      <c r="CO44" s="623"/>
      <c r="CP44" s="623"/>
      <c r="CQ44" s="624"/>
      <c r="CR44" s="625">
        <v>1595901</v>
      </c>
      <c r="CS44" s="626"/>
      <c r="CT44" s="626"/>
      <c r="CU44" s="626"/>
      <c r="CV44" s="626"/>
      <c r="CW44" s="626"/>
      <c r="CX44" s="626"/>
      <c r="CY44" s="627"/>
      <c r="CZ44" s="659">
        <v>8.8000000000000007</v>
      </c>
      <c r="DA44" s="708"/>
      <c r="DB44" s="708"/>
      <c r="DC44" s="709"/>
      <c r="DD44" s="634">
        <v>353201</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337</v>
      </c>
      <c r="CG45" s="623"/>
      <c r="CH45" s="623"/>
      <c r="CI45" s="623"/>
      <c r="CJ45" s="623"/>
      <c r="CK45" s="623"/>
      <c r="CL45" s="623"/>
      <c r="CM45" s="623"/>
      <c r="CN45" s="623"/>
      <c r="CO45" s="623"/>
      <c r="CP45" s="623"/>
      <c r="CQ45" s="624"/>
      <c r="CR45" s="625">
        <v>1092248</v>
      </c>
      <c r="CS45" s="657"/>
      <c r="CT45" s="657"/>
      <c r="CU45" s="657"/>
      <c r="CV45" s="657"/>
      <c r="CW45" s="657"/>
      <c r="CX45" s="657"/>
      <c r="CY45" s="658"/>
      <c r="CZ45" s="659">
        <v>6</v>
      </c>
      <c r="DA45" s="660"/>
      <c r="DB45" s="660"/>
      <c r="DC45" s="661"/>
      <c r="DD45" s="634">
        <v>90949</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338</v>
      </c>
      <c r="CG46" s="623"/>
      <c r="CH46" s="623"/>
      <c r="CI46" s="623"/>
      <c r="CJ46" s="623"/>
      <c r="CK46" s="623"/>
      <c r="CL46" s="623"/>
      <c r="CM46" s="623"/>
      <c r="CN46" s="623"/>
      <c r="CO46" s="623"/>
      <c r="CP46" s="623"/>
      <c r="CQ46" s="624"/>
      <c r="CR46" s="625">
        <v>503653</v>
      </c>
      <c r="CS46" s="626"/>
      <c r="CT46" s="626"/>
      <c r="CU46" s="626"/>
      <c r="CV46" s="626"/>
      <c r="CW46" s="626"/>
      <c r="CX46" s="626"/>
      <c r="CY46" s="627"/>
      <c r="CZ46" s="659">
        <v>2.8</v>
      </c>
      <c r="DA46" s="708"/>
      <c r="DB46" s="708"/>
      <c r="DC46" s="709"/>
      <c r="DD46" s="634">
        <v>262252</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339</v>
      </c>
      <c r="CG47" s="623"/>
      <c r="CH47" s="623"/>
      <c r="CI47" s="623"/>
      <c r="CJ47" s="623"/>
      <c r="CK47" s="623"/>
      <c r="CL47" s="623"/>
      <c r="CM47" s="623"/>
      <c r="CN47" s="623"/>
      <c r="CO47" s="623"/>
      <c r="CP47" s="623"/>
      <c r="CQ47" s="624"/>
      <c r="CR47" s="625" t="s">
        <v>111</v>
      </c>
      <c r="CS47" s="657"/>
      <c r="CT47" s="657"/>
      <c r="CU47" s="657"/>
      <c r="CV47" s="657"/>
      <c r="CW47" s="657"/>
      <c r="CX47" s="657"/>
      <c r="CY47" s="658"/>
      <c r="CZ47" s="659" t="s">
        <v>111</v>
      </c>
      <c r="DA47" s="660"/>
      <c r="DB47" s="660"/>
      <c r="DC47" s="661"/>
      <c r="DD47" s="634" t="s">
        <v>111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340</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341</v>
      </c>
      <c r="CE49" s="669"/>
      <c r="CF49" s="669"/>
      <c r="CG49" s="669"/>
      <c r="CH49" s="669"/>
      <c r="CI49" s="669"/>
      <c r="CJ49" s="669"/>
      <c r="CK49" s="669"/>
      <c r="CL49" s="669"/>
      <c r="CM49" s="669"/>
      <c r="CN49" s="669"/>
      <c r="CO49" s="669"/>
      <c r="CP49" s="669"/>
      <c r="CQ49" s="670"/>
      <c r="CR49" s="697">
        <v>18199496</v>
      </c>
      <c r="CS49" s="693"/>
      <c r="CT49" s="693"/>
      <c r="CU49" s="693"/>
      <c r="CV49" s="693"/>
      <c r="CW49" s="693"/>
      <c r="CX49" s="693"/>
      <c r="CY49" s="720"/>
      <c r="CZ49" s="721">
        <v>100</v>
      </c>
      <c r="DA49" s="722"/>
      <c r="DB49" s="722"/>
      <c r="DC49" s="723"/>
      <c r="DD49" s="724">
        <v>12300541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364</v>
      </c>
      <c r="C7" s="752"/>
      <c r="D7" s="752"/>
      <c r="E7" s="752"/>
      <c r="F7" s="752"/>
      <c r="G7" s="752"/>
      <c r="H7" s="752"/>
      <c r="I7" s="752"/>
      <c r="J7" s="752"/>
      <c r="K7" s="752"/>
      <c r="L7" s="752"/>
      <c r="M7" s="752"/>
      <c r="N7" s="752"/>
      <c r="O7" s="752"/>
      <c r="P7" s="753"/>
      <c r="Q7" s="754">
        <v>19012</v>
      </c>
      <c r="R7" s="755"/>
      <c r="S7" s="755"/>
      <c r="T7" s="755"/>
      <c r="U7" s="755"/>
      <c r="V7" s="755">
        <v>18215</v>
      </c>
      <c r="W7" s="755"/>
      <c r="X7" s="755"/>
      <c r="Y7" s="755"/>
      <c r="Z7" s="755"/>
      <c r="AA7" s="755">
        <v>797</v>
      </c>
      <c r="AB7" s="755"/>
      <c r="AC7" s="755"/>
      <c r="AD7" s="755"/>
      <c r="AE7" s="756"/>
      <c r="AF7" s="757">
        <v>733</v>
      </c>
      <c r="AG7" s="758"/>
      <c r="AH7" s="758"/>
      <c r="AI7" s="758"/>
      <c r="AJ7" s="759"/>
      <c r="AK7" s="794">
        <v>83</v>
      </c>
      <c r="AL7" s="795"/>
      <c r="AM7" s="795"/>
      <c r="AN7" s="795"/>
      <c r="AO7" s="795"/>
      <c r="AP7" s="795">
        <v>14965</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543</v>
      </c>
      <c r="BT7" s="799"/>
      <c r="BU7" s="799"/>
      <c r="BV7" s="799"/>
      <c r="BW7" s="799"/>
      <c r="BX7" s="799"/>
      <c r="BY7" s="799"/>
      <c r="BZ7" s="799"/>
      <c r="CA7" s="799"/>
      <c r="CB7" s="799"/>
      <c r="CC7" s="799"/>
      <c r="CD7" s="799"/>
      <c r="CE7" s="799"/>
      <c r="CF7" s="799"/>
      <c r="CG7" s="800"/>
      <c r="CH7" s="791">
        <v>0</v>
      </c>
      <c r="CI7" s="792"/>
      <c r="CJ7" s="792"/>
      <c r="CK7" s="792"/>
      <c r="CL7" s="793"/>
      <c r="CM7" s="791">
        <v>21</v>
      </c>
      <c r="CN7" s="792"/>
      <c r="CO7" s="792"/>
      <c r="CP7" s="792"/>
      <c r="CQ7" s="793"/>
      <c r="CR7" s="791">
        <v>2</v>
      </c>
      <c r="CS7" s="792"/>
      <c r="CT7" s="792"/>
      <c r="CU7" s="792"/>
      <c r="CV7" s="793"/>
      <c r="CW7" s="791">
        <v>10</v>
      </c>
      <c r="CX7" s="792"/>
      <c r="CY7" s="792"/>
      <c r="CZ7" s="792"/>
      <c r="DA7" s="793"/>
      <c r="DB7" s="791" t="s">
        <v>533</v>
      </c>
      <c r="DC7" s="792"/>
      <c r="DD7" s="792"/>
      <c r="DE7" s="792"/>
      <c r="DF7" s="793"/>
      <c r="DG7" s="791" t="s">
        <v>533</v>
      </c>
      <c r="DH7" s="792"/>
      <c r="DI7" s="792"/>
      <c r="DJ7" s="792"/>
      <c r="DK7" s="793"/>
      <c r="DL7" s="791" t="s">
        <v>533</v>
      </c>
      <c r="DM7" s="792"/>
      <c r="DN7" s="792"/>
      <c r="DO7" s="792"/>
      <c r="DP7" s="793"/>
      <c r="DQ7" s="791" t="s">
        <v>533</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544</v>
      </c>
      <c r="BT8" s="789"/>
      <c r="BU8" s="789"/>
      <c r="BV8" s="789"/>
      <c r="BW8" s="789"/>
      <c r="BX8" s="789"/>
      <c r="BY8" s="789"/>
      <c r="BZ8" s="789"/>
      <c r="CA8" s="789"/>
      <c r="CB8" s="789"/>
      <c r="CC8" s="789"/>
      <c r="CD8" s="789"/>
      <c r="CE8" s="789"/>
      <c r="CF8" s="789"/>
      <c r="CG8" s="790"/>
      <c r="CH8" s="801">
        <v>-8</v>
      </c>
      <c r="CI8" s="802"/>
      <c r="CJ8" s="802"/>
      <c r="CK8" s="802"/>
      <c r="CL8" s="803"/>
      <c r="CM8" s="801">
        <v>43</v>
      </c>
      <c r="CN8" s="802"/>
      <c r="CO8" s="802"/>
      <c r="CP8" s="802"/>
      <c r="CQ8" s="803"/>
      <c r="CR8" s="801">
        <v>22</v>
      </c>
      <c r="CS8" s="802"/>
      <c r="CT8" s="802"/>
      <c r="CU8" s="802"/>
      <c r="CV8" s="803"/>
      <c r="CW8" s="801">
        <v>53</v>
      </c>
      <c r="CX8" s="802"/>
      <c r="CY8" s="802"/>
      <c r="CZ8" s="802"/>
      <c r="DA8" s="803"/>
      <c r="DB8" s="801" t="s">
        <v>534</v>
      </c>
      <c r="DC8" s="802"/>
      <c r="DD8" s="802"/>
      <c r="DE8" s="802"/>
      <c r="DF8" s="803"/>
      <c r="DG8" s="801" t="s">
        <v>534</v>
      </c>
      <c r="DH8" s="802"/>
      <c r="DI8" s="802"/>
      <c r="DJ8" s="802"/>
      <c r="DK8" s="803"/>
      <c r="DL8" s="801" t="s">
        <v>534</v>
      </c>
      <c r="DM8" s="802"/>
      <c r="DN8" s="802"/>
      <c r="DO8" s="802"/>
      <c r="DP8" s="803"/>
      <c r="DQ8" s="801" t="s">
        <v>534</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545</v>
      </c>
      <c r="BT9" s="789"/>
      <c r="BU9" s="789"/>
      <c r="BV9" s="789"/>
      <c r="BW9" s="789"/>
      <c r="BX9" s="789"/>
      <c r="BY9" s="789"/>
      <c r="BZ9" s="789"/>
      <c r="CA9" s="789"/>
      <c r="CB9" s="789"/>
      <c r="CC9" s="789"/>
      <c r="CD9" s="789"/>
      <c r="CE9" s="789"/>
      <c r="CF9" s="789"/>
      <c r="CG9" s="790"/>
      <c r="CH9" s="801">
        <v>-1</v>
      </c>
      <c r="CI9" s="802"/>
      <c r="CJ9" s="802"/>
      <c r="CK9" s="802"/>
      <c r="CL9" s="803"/>
      <c r="CM9" s="801">
        <v>22</v>
      </c>
      <c r="CN9" s="802"/>
      <c r="CO9" s="802"/>
      <c r="CP9" s="802"/>
      <c r="CQ9" s="803"/>
      <c r="CR9" s="801">
        <v>10</v>
      </c>
      <c r="CS9" s="802"/>
      <c r="CT9" s="802"/>
      <c r="CU9" s="802"/>
      <c r="CV9" s="803"/>
      <c r="CW9" s="801">
        <v>38</v>
      </c>
      <c r="CX9" s="802"/>
      <c r="CY9" s="802"/>
      <c r="CZ9" s="802"/>
      <c r="DA9" s="803"/>
      <c r="DB9" s="801" t="s">
        <v>533</v>
      </c>
      <c r="DC9" s="802"/>
      <c r="DD9" s="802"/>
      <c r="DE9" s="802"/>
      <c r="DF9" s="803"/>
      <c r="DG9" s="801" t="s">
        <v>533</v>
      </c>
      <c r="DH9" s="802"/>
      <c r="DI9" s="802"/>
      <c r="DJ9" s="802"/>
      <c r="DK9" s="803"/>
      <c r="DL9" s="801" t="s">
        <v>533</v>
      </c>
      <c r="DM9" s="802"/>
      <c r="DN9" s="802"/>
      <c r="DO9" s="802"/>
      <c r="DP9" s="803"/>
      <c r="DQ9" s="801" t="s">
        <v>533</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546</v>
      </c>
      <c r="BT10" s="789"/>
      <c r="BU10" s="789"/>
      <c r="BV10" s="789"/>
      <c r="BW10" s="789"/>
      <c r="BX10" s="789"/>
      <c r="BY10" s="789"/>
      <c r="BZ10" s="789"/>
      <c r="CA10" s="789"/>
      <c r="CB10" s="789"/>
      <c r="CC10" s="789"/>
      <c r="CD10" s="789"/>
      <c r="CE10" s="789"/>
      <c r="CF10" s="789"/>
      <c r="CG10" s="790"/>
      <c r="CH10" s="801">
        <v>3</v>
      </c>
      <c r="CI10" s="802"/>
      <c r="CJ10" s="802"/>
      <c r="CK10" s="802"/>
      <c r="CL10" s="803"/>
      <c r="CM10" s="801">
        <v>27</v>
      </c>
      <c r="CN10" s="802"/>
      <c r="CO10" s="802"/>
      <c r="CP10" s="802"/>
      <c r="CQ10" s="803"/>
      <c r="CR10" s="801">
        <v>8</v>
      </c>
      <c r="CS10" s="802"/>
      <c r="CT10" s="802"/>
      <c r="CU10" s="802"/>
      <c r="CV10" s="803"/>
      <c r="CW10" s="801" t="s">
        <v>533</v>
      </c>
      <c r="CX10" s="802"/>
      <c r="CY10" s="802"/>
      <c r="CZ10" s="802"/>
      <c r="DA10" s="803"/>
      <c r="DB10" s="801" t="s">
        <v>534</v>
      </c>
      <c r="DC10" s="802"/>
      <c r="DD10" s="802"/>
      <c r="DE10" s="802"/>
      <c r="DF10" s="803"/>
      <c r="DG10" s="801" t="s">
        <v>534</v>
      </c>
      <c r="DH10" s="802"/>
      <c r="DI10" s="802"/>
      <c r="DJ10" s="802"/>
      <c r="DK10" s="803"/>
      <c r="DL10" s="801" t="s">
        <v>534</v>
      </c>
      <c r="DM10" s="802"/>
      <c r="DN10" s="802"/>
      <c r="DO10" s="802"/>
      <c r="DP10" s="803"/>
      <c r="DQ10" s="801" t="s">
        <v>534</v>
      </c>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365</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366</v>
      </c>
      <c r="B23" s="810" t="s">
        <v>367</v>
      </c>
      <c r="C23" s="811"/>
      <c r="D23" s="811"/>
      <c r="E23" s="811"/>
      <c r="F23" s="811"/>
      <c r="G23" s="811"/>
      <c r="H23" s="811"/>
      <c r="I23" s="811"/>
      <c r="J23" s="811"/>
      <c r="K23" s="811"/>
      <c r="L23" s="811"/>
      <c r="M23" s="811"/>
      <c r="N23" s="811"/>
      <c r="O23" s="811"/>
      <c r="P23" s="812"/>
      <c r="Q23" s="813">
        <v>18996</v>
      </c>
      <c r="R23" s="814"/>
      <c r="S23" s="814"/>
      <c r="T23" s="814"/>
      <c r="U23" s="814"/>
      <c r="V23" s="814">
        <v>18199</v>
      </c>
      <c r="W23" s="814"/>
      <c r="X23" s="814"/>
      <c r="Y23" s="814"/>
      <c r="Z23" s="814"/>
      <c r="AA23" s="814">
        <v>797</v>
      </c>
      <c r="AB23" s="814"/>
      <c r="AC23" s="814"/>
      <c r="AD23" s="814"/>
      <c r="AE23" s="815"/>
      <c r="AF23" s="816">
        <v>733</v>
      </c>
      <c r="AG23" s="814"/>
      <c r="AH23" s="814"/>
      <c r="AI23" s="814"/>
      <c r="AJ23" s="817"/>
      <c r="AK23" s="818"/>
      <c r="AL23" s="819"/>
      <c r="AM23" s="819"/>
      <c r="AN23" s="819"/>
      <c r="AO23" s="819"/>
      <c r="AP23" s="814">
        <v>14965</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368</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369</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347</v>
      </c>
      <c r="B26" s="761"/>
      <c r="C26" s="761"/>
      <c r="D26" s="761"/>
      <c r="E26" s="761"/>
      <c r="F26" s="761"/>
      <c r="G26" s="761"/>
      <c r="H26" s="761"/>
      <c r="I26" s="761"/>
      <c r="J26" s="761"/>
      <c r="K26" s="761"/>
      <c r="L26" s="761"/>
      <c r="M26" s="761"/>
      <c r="N26" s="761"/>
      <c r="O26" s="761"/>
      <c r="P26" s="762"/>
      <c r="Q26" s="737" t="s">
        <v>370</v>
      </c>
      <c r="R26" s="738"/>
      <c r="S26" s="738"/>
      <c r="T26" s="738"/>
      <c r="U26" s="739"/>
      <c r="V26" s="737" t="s">
        <v>371</v>
      </c>
      <c r="W26" s="738"/>
      <c r="X26" s="738"/>
      <c r="Y26" s="738"/>
      <c r="Z26" s="739"/>
      <c r="AA26" s="737" t="s">
        <v>372</v>
      </c>
      <c r="AB26" s="738"/>
      <c r="AC26" s="738"/>
      <c r="AD26" s="738"/>
      <c r="AE26" s="738"/>
      <c r="AF26" s="832" t="s">
        <v>373</v>
      </c>
      <c r="AG26" s="833"/>
      <c r="AH26" s="833"/>
      <c r="AI26" s="833"/>
      <c r="AJ26" s="834"/>
      <c r="AK26" s="738" t="s">
        <v>374</v>
      </c>
      <c r="AL26" s="738"/>
      <c r="AM26" s="738"/>
      <c r="AN26" s="738"/>
      <c r="AO26" s="739"/>
      <c r="AP26" s="737" t="s">
        <v>375</v>
      </c>
      <c r="AQ26" s="738"/>
      <c r="AR26" s="738"/>
      <c r="AS26" s="738"/>
      <c r="AT26" s="739"/>
      <c r="AU26" s="737" t="s">
        <v>376</v>
      </c>
      <c r="AV26" s="738"/>
      <c r="AW26" s="738"/>
      <c r="AX26" s="738"/>
      <c r="AY26" s="739"/>
      <c r="AZ26" s="737" t="s">
        <v>377</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378</v>
      </c>
      <c r="C28" s="752"/>
      <c r="D28" s="752"/>
      <c r="E28" s="752"/>
      <c r="F28" s="752"/>
      <c r="G28" s="752"/>
      <c r="H28" s="752"/>
      <c r="I28" s="752"/>
      <c r="J28" s="752"/>
      <c r="K28" s="752"/>
      <c r="L28" s="752"/>
      <c r="M28" s="752"/>
      <c r="N28" s="752"/>
      <c r="O28" s="752"/>
      <c r="P28" s="753"/>
      <c r="Q28" s="842">
        <v>6644</v>
      </c>
      <c r="R28" s="843"/>
      <c r="S28" s="843"/>
      <c r="T28" s="843"/>
      <c r="U28" s="843"/>
      <c r="V28" s="843">
        <v>6765</v>
      </c>
      <c r="W28" s="843"/>
      <c r="X28" s="843"/>
      <c r="Y28" s="843"/>
      <c r="Z28" s="843"/>
      <c r="AA28" s="843">
        <v>-121</v>
      </c>
      <c r="AB28" s="843"/>
      <c r="AC28" s="843"/>
      <c r="AD28" s="843"/>
      <c r="AE28" s="844"/>
      <c r="AF28" s="845">
        <v>-121</v>
      </c>
      <c r="AG28" s="843"/>
      <c r="AH28" s="843"/>
      <c r="AI28" s="843"/>
      <c r="AJ28" s="846"/>
      <c r="AK28" s="847">
        <v>459</v>
      </c>
      <c r="AL28" s="838"/>
      <c r="AM28" s="838"/>
      <c r="AN28" s="838"/>
      <c r="AO28" s="838"/>
      <c r="AP28" s="838"/>
      <c r="AQ28" s="838"/>
      <c r="AR28" s="838"/>
      <c r="AS28" s="838"/>
      <c r="AT28" s="838"/>
      <c r="AU28" s="838"/>
      <c r="AV28" s="838"/>
      <c r="AW28" s="838"/>
      <c r="AX28" s="838"/>
      <c r="AY28" s="838"/>
      <c r="AZ28" s="839" t="s">
        <v>533</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379</v>
      </c>
      <c r="C29" s="776"/>
      <c r="D29" s="776"/>
      <c r="E29" s="776"/>
      <c r="F29" s="776"/>
      <c r="G29" s="776"/>
      <c r="H29" s="776"/>
      <c r="I29" s="776"/>
      <c r="J29" s="776"/>
      <c r="K29" s="776"/>
      <c r="L29" s="776"/>
      <c r="M29" s="776"/>
      <c r="N29" s="776"/>
      <c r="O29" s="776"/>
      <c r="P29" s="777"/>
      <c r="Q29" s="778">
        <v>4039</v>
      </c>
      <c r="R29" s="779"/>
      <c r="S29" s="779"/>
      <c r="T29" s="779"/>
      <c r="U29" s="779"/>
      <c r="V29" s="779">
        <v>3814</v>
      </c>
      <c r="W29" s="779"/>
      <c r="X29" s="779"/>
      <c r="Y29" s="779"/>
      <c r="Z29" s="779"/>
      <c r="AA29" s="779">
        <v>225</v>
      </c>
      <c r="AB29" s="779"/>
      <c r="AC29" s="779"/>
      <c r="AD29" s="779"/>
      <c r="AE29" s="780"/>
      <c r="AF29" s="781">
        <v>225</v>
      </c>
      <c r="AG29" s="782"/>
      <c r="AH29" s="782"/>
      <c r="AI29" s="782"/>
      <c r="AJ29" s="783"/>
      <c r="AK29" s="850">
        <v>675</v>
      </c>
      <c r="AL29" s="851"/>
      <c r="AM29" s="851"/>
      <c r="AN29" s="851"/>
      <c r="AO29" s="851"/>
      <c r="AP29" s="851"/>
      <c r="AQ29" s="851"/>
      <c r="AR29" s="851"/>
      <c r="AS29" s="851"/>
      <c r="AT29" s="851"/>
      <c r="AU29" s="851"/>
      <c r="AV29" s="851"/>
      <c r="AW29" s="851"/>
      <c r="AX29" s="851"/>
      <c r="AY29" s="851"/>
      <c r="AZ29" s="852" t="s">
        <v>534</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380</v>
      </c>
      <c r="C30" s="776"/>
      <c r="D30" s="776"/>
      <c r="E30" s="776"/>
      <c r="F30" s="776"/>
      <c r="G30" s="776"/>
      <c r="H30" s="776"/>
      <c r="I30" s="776"/>
      <c r="J30" s="776"/>
      <c r="K30" s="776"/>
      <c r="L30" s="776"/>
      <c r="M30" s="776"/>
      <c r="N30" s="776"/>
      <c r="O30" s="776"/>
      <c r="P30" s="777"/>
      <c r="Q30" s="778">
        <v>699</v>
      </c>
      <c r="R30" s="779"/>
      <c r="S30" s="779"/>
      <c r="T30" s="779"/>
      <c r="U30" s="779"/>
      <c r="V30" s="779">
        <v>672</v>
      </c>
      <c r="W30" s="779"/>
      <c r="X30" s="779"/>
      <c r="Y30" s="779"/>
      <c r="Z30" s="779"/>
      <c r="AA30" s="779">
        <v>27</v>
      </c>
      <c r="AB30" s="779"/>
      <c r="AC30" s="779"/>
      <c r="AD30" s="779"/>
      <c r="AE30" s="780"/>
      <c r="AF30" s="781">
        <v>27</v>
      </c>
      <c r="AG30" s="782"/>
      <c r="AH30" s="782"/>
      <c r="AI30" s="782"/>
      <c r="AJ30" s="783"/>
      <c r="AK30" s="850">
        <v>142</v>
      </c>
      <c r="AL30" s="851"/>
      <c r="AM30" s="851"/>
      <c r="AN30" s="851"/>
      <c r="AO30" s="851"/>
      <c r="AP30" s="851"/>
      <c r="AQ30" s="851"/>
      <c r="AR30" s="851"/>
      <c r="AS30" s="851"/>
      <c r="AT30" s="851"/>
      <c r="AU30" s="851"/>
      <c r="AV30" s="851"/>
      <c r="AW30" s="851"/>
      <c r="AX30" s="851"/>
      <c r="AY30" s="851"/>
      <c r="AZ30" s="852" t="s">
        <v>534</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381</v>
      </c>
      <c r="C31" s="776"/>
      <c r="D31" s="776"/>
      <c r="E31" s="776"/>
      <c r="F31" s="776"/>
      <c r="G31" s="776"/>
      <c r="H31" s="776"/>
      <c r="I31" s="776"/>
      <c r="J31" s="776"/>
      <c r="K31" s="776"/>
      <c r="L31" s="776"/>
      <c r="M31" s="776"/>
      <c r="N31" s="776"/>
      <c r="O31" s="776"/>
      <c r="P31" s="777"/>
      <c r="Q31" s="778">
        <v>1334</v>
      </c>
      <c r="R31" s="779"/>
      <c r="S31" s="779"/>
      <c r="T31" s="779"/>
      <c r="U31" s="779"/>
      <c r="V31" s="779">
        <v>1145</v>
      </c>
      <c r="W31" s="779"/>
      <c r="X31" s="779"/>
      <c r="Y31" s="779"/>
      <c r="Z31" s="779"/>
      <c r="AA31" s="779">
        <v>188</v>
      </c>
      <c r="AB31" s="779"/>
      <c r="AC31" s="779"/>
      <c r="AD31" s="779"/>
      <c r="AE31" s="780"/>
      <c r="AF31" s="781">
        <v>1107</v>
      </c>
      <c r="AG31" s="782"/>
      <c r="AH31" s="782"/>
      <c r="AI31" s="782"/>
      <c r="AJ31" s="783"/>
      <c r="AK31" s="850">
        <v>4</v>
      </c>
      <c r="AL31" s="851"/>
      <c r="AM31" s="851"/>
      <c r="AN31" s="851"/>
      <c r="AO31" s="851"/>
      <c r="AP31" s="851">
        <v>2607</v>
      </c>
      <c r="AQ31" s="851"/>
      <c r="AR31" s="851"/>
      <c r="AS31" s="851"/>
      <c r="AT31" s="851"/>
      <c r="AU31" s="851" t="s">
        <v>533</v>
      </c>
      <c r="AV31" s="851"/>
      <c r="AW31" s="851"/>
      <c r="AX31" s="851"/>
      <c r="AY31" s="851"/>
      <c r="AZ31" s="852" t="s">
        <v>534</v>
      </c>
      <c r="BA31" s="852"/>
      <c r="BB31" s="852"/>
      <c r="BC31" s="852"/>
      <c r="BD31" s="852"/>
      <c r="BE31" s="848" t="s">
        <v>382</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383</v>
      </c>
      <c r="C32" s="776"/>
      <c r="D32" s="776"/>
      <c r="E32" s="776"/>
      <c r="F32" s="776"/>
      <c r="G32" s="776"/>
      <c r="H32" s="776"/>
      <c r="I32" s="776"/>
      <c r="J32" s="776"/>
      <c r="K32" s="776"/>
      <c r="L32" s="776"/>
      <c r="M32" s="776"/>
      <c r="N32" s="776"/>
      <c r="O32" s="776"/>
      <c r="P32" s="777"/>
      <c r="Q32" s="778">
        <v>2261</v>
      </c>
      <c r="R32" s="779"/>
      <c r="S32" s="779"/>
      <c r="T32" s="779"/>
      <c r="U32" s="779"/>
      <c r="V32" s="779">
        <v>2204</v>
      </c>
      <c r="W32" s="779"/>
      <c r="X32" s="779"/>
      <c r="Y32" s="779"/>
      <c r="Z32" s="779"/>
      <c r="AA32" s="779">
        <v>56</v>
      </c>
      <c r="AB32" s="779"/>
      <c r="AC32" s="779"/>
      <c r="AD32" s="779"/>
      <c r="AE32" s="780"/>
      <c r="AF32" s="781">
        <v>56</v>
      </c>
      <c r="AG32" s="782"/>
      <c r="AH32" s="782"/>
      <c r="AI32" s="782"/>
      <c r="AJ32" s="783"/>
      <c r="AK32" s="850">
        <v>779</v>
      </c>
      <c r="AL32" s="851"/>
      <c r="AM32" s="851"/>
      <c r="AN32" s="851"/>
      <c r="AO32" s="851"/>
      <c r="AP32" s="851">
        <v>12749</v>
      </c>
      <c r="AQ32" s="851"/>
      <c r="AR32" s="851"/>
      <c r="AS32" s="851"/>
      <c r="AT32" s="851"/>
      <c r="AU32" s="851">
        <v>7586</v>
      </c>
      <c r="AV32" s="851"/>
      <c r="AW32" s="851"/>
      <c r="AX32" s="851"/>
      <c r="AY32" s="851"/>
      <c r="AZ32" s="852" t="s">
        <v>534</v>
      </c>
      <c r="BA32" s="852"/>
      <c r="BB32" s="852"/>
      <c r="BC32" s="852"/>
      <c r="BD32" s="852"/>
      <c r="BE32" s="848" t="s">
        <v>384</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385</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366</v>
      </c>
      <c r="B63" s="810" t="s">
        <v>386</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1294</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388</v>
      </c>
      <c r="B66" s="761"/>
      <c r="C66" s="761"/>
      <c r="D66" s="761"/>
      <c r="E66" s="761"/>
      <c r="F66" s="761"/>
      <c r="G66" s="761"/>
      <c r="H66" s="761"/>
      <c r="I66" s="761"/>
      <c r="J66" s="761"/>
      <c r="K66" s="761"/>
      <c r="L66" s="761"/>
      <c r="M66" s="761"/>
      <c r="N66" s="761"/>
      <c r="O66" s="761"/>
      <c r="P66" s="762"/>
      <c r="Q66" s="737" t="s">
        <v>370</v>
      </c>
      <c r="R66" s="738"/>
      <c r="S66" s="738"/>
      <c r="T66" s="738"/>
      <c r="U66" s="739"/>
      <c r="V66" s="737" t="s">
        <v>371</v>
      </c>
      <c r="W66" s="738"/>
      <c r="X66" s="738"/>
      <c r="Y66" s="738"/>
      <c r="Z66" s="739"/>
      <c r="AA66" s="737" t="s">
        <v>372</v>
      </c>
      <c r="AB66" s="738"/>
      <c r="AC66" s="738"/>
      <c r="AD66" s="738"/>
      <c r="AE66" s="739"/>
      <c r="AF66" s="872" t="s">
        <v>373</v>
      </c>
      <c r="AG66" s="833"/>
      <c r="AH66" s="833"/>
      <c r="AI66" s="833"/>
      <c r="AJ66" s="873"/>
      <c r="AK66" s="737" t="s">
        <v>374</v>
      </c>
      <c r="AL66" s="761"/>
      <c r="AM66" s="761"/>
      <c r="AN66" s="761"/>
      <c r="AO66" s="762"/>
      <c r="AP66" s="737" t="s">
        <v>375</v>
      </c>
      <c r="AQ66" s="738"/>
      <c r="AR66" s="738"/>
      <c r="AS66" s="738"/>
      <c r="AT66" s="739"/>
      <c r="AU66" s="737" t="s">
        <v>389</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535</v>
      </c>
      <c r="C68" s="890"/>
      <c r="D68" s="890"/>
      <c r="E68" s="890"/>
      <c r="F68" s="890"/>
      <c r="G68" s="890"/>
      <c r="H68" s="890"/>
      <c r="I68" s="890"/>
      <c r="J68" s="890"/>
      <c r="K68" s="890"/>
      <c r="L68" s="890"/>
      <c r="M68" s="890"/>
      <c r="N68" s="890"/>
      <c r="O68" s="890"/>
      <c r="P68" s="891"/>
      <c r="Q68" s="892">
        <v>3009</v>
      </c>
      <c r="R68" s="886"/>
      <c r="S68" s="886"/>
      <c r="T68" s="886"/>
      <c r="U68" s="886"/>
      <c r="V68" s="886">
        <v>2988</v>
      </c>
      <c r="W68" s="886"/>
      <c r="X68" s="886"/>
      <c r="Y68" s="886"/>
      <c r="Z68" s="886"/>
      <c r="AA68" s="886">
        <v>20</v>
      </c>
      <c r="AB68" s="886"/>
      <c r="AC68" s="886"/>
      <c r="AD68" s="886"/>
      <c r="AE68" s="886"/>
      <c r="AF68" s="886">
        <v>20</v>
      </c>
      <c r="AG68" s="886"/>
      <c r="AH68" s="886"/>
      <c r="AI68" s="886"/>
      <c r="AJ68" s="886"/>
      <c r="AK68" s="886">
        <v>20</v>
      </c>
      <c r="AL68" s="886"/>
      <c r="AM68" s="886"/>
      <c r="AN68" s="886"/>
      <c r="AO68" s="886"/>
      <c r="AP68" s="886">
        <v>3389</v>
      </c>
      <c r="AQ68" s="886"/>
      <c r="AR68" s="886"/>
      <c r="AS68" s="886"/>
      <c r="AT68" s="886"/>
      <c r="AU68" s="886">
        <v>1238</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536</v>
      </c>
      <c r="C69" s="894"/>
      <c r="D69" s="894"/>
      <c r="E69" s="894"/>
      <c r="F69" s="894"/>
      <c r="G69" s="894"/>
      <c r="H69" s="894"/>
      <c r="I69" s="894"/>
      <c r="J69" s="894"/>
      <c r="K69" s="894"/>
      <c r="L69" s="894"/>
      <c r="M69" s="894"/>
      <c r="N69" s="894"/>
      <c r="O69" s="894"/>
      <c r="P69" s="895"/>
      <c r="Q69" s="896">
        <v>1998</v>
      </c>
      <c r="R69" s="851"/>
      <c r="S69" s="851"/>
      <c r="T69" s="851"/>
      <c r="U69" s="851"/>
      <c r="V69" s="851">
        <v>1948</v>
      </c>
      <c r="W69" s="851"/>
      <c r="X69" s="851"/>
      <c r="Y69" s="851"/>
      <c r="Z69" s="851"/>
      <c r="AA69" s="851">
        <v>50</v>
      </c>
      <c r="AB69" s="851"/>
      <c r="AC69" s="851"/>
      <c r="AD69" s="851"/>
      <c r="AE69" s="851"/>
      <c r="AF69" s="851">
        <v>20</v>
      </c>
      <c r="AG69" s="851"/>
      <c r="AH69" s="851"/>
      <c r="AI69" s="851"/>
      <c r="AJ69" s="851"/>
      <c r="AK69" s="851" t="s">
        <v>533</v>
      </c>
      <c r="AL69" s="851"/>
      <c r="AM69" s="851"/>
      <c r="AN69" s="851"/>
      <c r="AO69" s="851"/>
      <c r="AP69" s="851">
        <v>1151</v>
      </c>
      <c r="AQ69" s="851"/>
      <c r="AR69" s="851"/>
      <c r="AS69" s="851"/>
      <c r="AT69" s="851"/>
      <c r="AU69" s="851">
        <v>421</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537</v>
      </c>
      <c r="C70" s="894"/>
      <c r="D70" s="894"/>
      <c r="E70" s="894"/>
      <c r="F70" s="894"/>
      <c r="G70" s="894"/>
      <c r="H70" s="894"/>
      <c r="I70" s="894"/>
      <c r="J70" s="894"/>
      <c r="K70" s="894"/>
      <c r="L70" s="894"/>
      <c r="M70" s="894"/>
      <c r="N70" s="894"/>
      <c r="O70" s="894"/>
      <c r="P70" s="895"/>
      <c r="Q70" s="896">
        <v>423</v>
      </c>
      <c r="R70" s="851"/>
      <c r="S70" s="851"/>
      <c r="T70" s="851"/>
      <c r="U70" s="851"/>
      <c r="V70" s="851">
        <v>410</v>
      </c>
      <c r="W70" s="851"/>
      <c r="X70" s="851"/>
      <c r="Y70" s="851"/>
      <c r="Z70" s="851"/>
      <c r="AA70" s="851">
        <v>13</v>
      </c>
      <c r="AB70" s="851"/>
      <c r="AC70" s="851"/>
      <c r="AD70" s="851"/>
      <c r="AE70" s="851"/>
      <c r="AF70" s="851">
        <v>13</v>
      </c>
      <c r="AG70" s="851"/>
      <c r="AH70" s="851"/>
      <c r="AI70" s="851"/>
      <c r="AJ70" s="851"/>
      <c r="AK70" s="851" t="s">
        <v>533</v>
      </c>
      <c r="AL70" s="851"/>
      <c r="AM70" s="851"/>
      <c r="AN70" s="851"/>
      <c r="AO70" s="851"/>
      <c r="AP70" s="851" t="s">
        <v>533</v>
      </c>
      <c r="AQ70" s="851"/>
      <c r="AR70" s="851"/>
      <c r="AS70" s="851"/>
      <c r="AT70" s="851"/>
      <c r="AU70" s="851" t="s">
        <v>533</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538</v>
      </c>
      <c r="C71" s="894"/>
      <c r="D71" s="894"/>
      <c r="E71" s="894"/>
      <c r="F71" s="894"/>
      <c r="G71" s="894"/>
      <c r="H71" s="894"/>
      <c r="I71" s="894"/>
      <c r="J71" s="894"/>
      <c r="K71" s="894"/>
      <c r="L71" s="894"/>
      <c r="M71" s="894"/>
      <c r="N71" s="894"/>
      <c r="O71" s="894"/>
      <c r="P71" s="895"/>
      <c r="Q71" s="896">
        <v>159</v>
      </c>
      <c r="R71" s="851"/>
      <c r="S71" s="851"/>
      <c r="T71" s="851"/>
      <c r="U71" s="851"/>
      <c r="V71" s="851">
        <v>146</v>
      </c>
      <c r="W71" s="851"/>
      <c r="X71" s="851"/>
      <c r="Y71" s="851"/>
      <c r="Z71" s="851"/>
      <c r="AA71" s="851">
        <v>12</v>
      </c>
      <c r="AB71" s="851"/>
      <c r="AC71" s="851"/>
      <c r="AD71" s="851"/>
      <c r="AE71" s="851"/>
      <c r="AF71" s="851">
        <v>12</v>
      </c>
      <c r="AG71" s="851"/>
      <c r="AH71" s="851"/>
      <c r="AI71" s="851"/>
      <c r="AJ71" s="851"/>
      <c r="AK71" s="851">
        <v>49</v>
      </c>
      <c r="AL71" s="851"/>
      <c r="AM71" s="851"/>
      <c r="AN71" s="851"/>
      <c r="AO71" s="851"/>
      <c r="AP71" s="851" t="s">
        <v>534</v>
      </c>
      <c r="AQ71" s="851"/>
      <c r="AR71" s="851"/>
      <c r="AS71" s="851"/>
      <c r="AT71" s="851"/>
      <c r="AU71" s="851" t="s">
        <v>534</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539</v>
      </c>
      <c r="C72" s="894"/>
      <c r="D72" s="894"/>
      <c r="E72" s="894"/>
      <c r="F72" s="894"/>
      <c r="G72" s="894"/>
      <c r="H72" s="894"/>
      <c r="I72" s="894"/>
      <c r="J72" s="894"/>
      <c r="K72" s="894"/>
      <c r="L72" s="894"/>
      <c r="M72" s="894"/>
      <c r="N72" s="894"/>
      <c r="O72" s="894"/>
      <c r="P72" s="895"/>
      <c r="Q72" s="896">
        <v>4911</v>
      </c>
      <c r="R72" s="851"/>
      <c r="S72" s="851"/>
      <c r="T72" s="851"/>
      <c r="U72" s="851"/>
      <c r="V72" s="851">
        <v>4274</v>
      </c>
      <c r="W72" s="851"/>
      <c r="X72" s="851"/>
      <c r="Y72" s="851"/>
      <c r="Z72" s="851"/>
      <c r="AA72" s="851">
        <v>638</v>
      </c>
      <c r="AB72" s="851"/>
      <c r="AC72" s="851"/>
      <c r="AD72" s="851"/>
      <c r="AE72" s="851"/>
      <c r="AF72" s="851">
        <v>638</v>
      </c>
      <c r="AG72" s="851"/>
      <c r="AH72" s="851"/>
      <c r="AI72" s="851"/>
      <c r="AJ72" s="851"/>
      <c r="AK72" s="851" t="s">
        <v>533</v>
      </c>
      <c r="AL72" s="851"/>
      <c r="AM72" s="851"/>
      <c r="AN72" s="851"/>
      <c r="AO72" s="851"/>
      <c r="AP72" s="851" t="s">
        <v>533</v>
      </c>
      <c r="AQ72" s="851"/>
      <c r="AR72" s="851"/>
      <c r="AS72" s="851"/>
      <c r="AT72" s="851"/>
      <c r="AU72" s="851" t="s">
        <v>533</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540</v>
      </c>
      <c r="C73" s="894"/>
      <c r="D73" s="894"/>
      <c r="E73" s="894"/>
      <c r="F73" s="894"/>
      <c r="G73" s="894"/>
      <c r="H73" s="894"/>
      <c r="I73" s="894"/>
      <c r="J73" s="894"/>
      <c r="K73" s="894"/>
      <c r="L73" s="894"/>
      <c r="M73" s="894"/>
      <c r="N73" s="894"/>
      <c r="O73" s="894"/>
      <c r="P73" s="895"/>
      <c r="Q73" s="896">
        <v>928</v>
      </c>
      <c r="R73" s="851"/>
      <c r="S73" s="851"/>
      <c r="T73" s="851"/>
      <c r="U73" s="851"/>
      <c r="V73" s="851">
        <v>865</v>
      </c>
      <c r="W73" s="851"/>
      <c r="X73" s="851"/>
      <c r="Y73" s="851"/>
      <c r="Z73" s="851"/>
      <c r="AA73" s="851">
        <v>63</v>
      </c>
      <c r="AB73" s="851"/>
      <c r="AC73" s="851"/>
      <c r="AD73" s="851"/>
      <c r="AE73" s="851"/>
      <c r="AF73" s="851">
        <v>63</v>
      </c>
      <c r="AG73" s="851"/>
      <c r="AH73" s="851"/>
      <c r="AI73" s="851"/>
      <c r="AJ73" s="851"/>
      <c r="AK73" s="851" t="s">
        <v>533</v>
      </c>
      <c r="AL73" s="851"/>
      <c r="AM73" s="851"/>
      <c r="AN73" s="851"/>
      <c r="AO73" s="851"/>
      <c r="AP73" s="851" t="s">
        <v>534</v>
      </c>
      <c r="AQ73" s="851"/>
      <c r="AR73" s="851"/>
      <c r="AS73" s="851"/>
      <c r="AT73" s="851"/>
      <c r="AU73" s="851" t="s">
        <v>534</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541</v>
      </c>
      <c r="C74" s="894"/>
      <c r="D74" s="894"/>
      <c r="E74" s="894"/>
      <c r="F74" s="894"/>
      <c r="G74" s="894"/>
      <c r="H74" s="894"/>
      <c r="I74" s="894"/>
      <c r="J74" s="894"/>
      <c r="K74" s="894"/>
      <c r="L74" s="894"/>
      <c r="M74" s="894"/>
      <c r="N74" s="894"/>
      <c r="O74" s="894"/>
      <c r="P74" s="895"/>
      <c r="Q74" s="896">
        <v>338866</v>
      </c>
      <c r="R74" s="851"/>
      <c r="S74" s="851"/>
      <c r="T74" s="851"/>
      <c r="U74" s="851"/>
      <c r="V74" s="851">
        <v>326466</v>
      </c>
      <c r="W74" s="851"/>
      <c r="X74" s="851"/>
      <c r="Y74" s="851"/>
      <c r="Z74" s="851"/>
      <c r="AA74" s="851">
        <v>12400</v>
      </c>
      <c r="AB74" s="851"/>
      <c r="AC74" s="851"/>
      <c r="AD74" s="851"/>
      <c r="AE74" s="851"/>
      <c r="AF74" s="851">
        <v>12400</v>
      </c>
      <c r="AG74" s="851"/>
      <c r="AH74" s="851"/>
      <c r="AI74" s="851"/>
      <c r="AJ74" s="851"/>
      <c r="AK74" s="851" t="s">
        <v>533</v>
      </c>
      <c r="AL74" s="851"/>
      <c r="AM74" s="851"/>
      <c r="AN74" s="851"/>
      <c r="AO74" s="851"/>
      <c r="AP74" s="851" t="s">
        <v>534</v>
      </c>
      <c r="AQ74" s="851"/>
      <c r="AR74" s="851"/>
      <c r="AS74" s="851"/>
      <c r="AT74" s="851"/>
      <c r="AU74" s="851" t="s">
        <v>534</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542</v>
      </c>
      <c r="C75" s="894"/>
      <c r="D75" s="894"/>
      <c r="E75" s="894"/>
      <c r="F75" s="894"/>
      <c r="G75" s="894"/>
      <c r="H75" s="894"/>
      <c r="I75" s="894"/>
      <c r="J75" s="894"/>
      <c r="K75" s="894"/>
      <c r="L75" s="894"/>
      <c r="M75" s="894"/>
      <c r="N75" s="894"/>
      <c r="O75" s="894"/>
      <c r="P75" s="895"/>
      <c r="Q75" s="899">
        <v>2405</v>
      </c>
      <c r="R75" s="900"/>
      <c r="S75" s="900"/>
      <c r="T75" s="900"/>
      <c r="U75" s="850"/>
      <c r="V75" s="901">
        <v>2405</v>
      </c>
      <c r="W75" s="900"/>
      <c r="X75" s="900"/>
      <c r="Y75" s="900"/>
      <c r="Z75" s="850"/>
      <c r="AA75" s="901">
        <v>1</v>
      </c>
      <c r="AB75" s="900"/>
      <c r="AC75" s="900"/>
      <c r="AD75" s="900"/>
      <c r="AE75" s="850"/>
      <c r="AF75" s="901">
        <v>1</v>
      </c>
      <c r="AG75" s="900"/>
      <c r="AH75" s="900"/>
      <c r="AI75" s="900"/>
      <c r="AJ75" s="850"/>
      <c r="AK75" s="901" t="s">
        <v>533</v>
      </c>
      <c r="AL75" s="900"/>
      <c r="AM75" s="900"/>
      <c r="AN75" s="900"/>
      <c r="AO75" s="850"/>
      <c r="AP75" s="901" t="s">
        <v>534</v>
      </c>
      <c r="AQ75" s="900"/>
      <c r="AR75" s="900"/>
      <c r="AS75" s="900"/>
      <c r="AT75" s="850"/>
      <c r="AU75" s="901" t="s">
        <v>534</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366</v>
      </c>
      <c r="B88" s="810" t="s">
        <v>390</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13168</v>
      </c>
      <c r="AG88" s="862"/>
      <c r="AH88" s="862"/>
      <c r="AI88" s="862"/>
      <c r="AJ88" s="862"/>
      <c r="AK88" s="859"/>
      <c r="AL88" s="859"/>
      <c r="AM88" s="859"/>
      <c r="AN88" s="859"/>
      <c r="AO88" s="859"/>
      <c r="AP88" s="862">
        <v>4540</v>
      </c>
      <c r="AQ88" s="862"/>
      <c r="AR88" s="862"/>
      <c r="AS88" s="862"/>
      <c r="AT88" s="862"/>
      <c r="AU88" s="862">
        <v>1659</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810" t="s">
        <v>391</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42</v>
      </c>
      <c r="CS102" s="870"/>
      <c r="CT102" s="870"/>
      <c r="CU102" s="870"/>
      <c r="CV102" s="913"/>
      <c r="CW102" s="912">
        <v>100</v>
      </c>
      <c r="CX102" s="870"/>
      <c r="CY102" s="870"/>
      <c r="CZ102" s="870"/>
      <c r="DA102" s="913"/>
      <c r="DB102" s="912" t="s">
        <v>533</v>
      </c>
      <c r="DC102" s="870"/>
      <c r="DD102" s="870"/>
      <c r="DE102" s="870"/>
      <c r="DF102" s="913"/>
      <c r="DG102" s="912" t="s">
        <v>533</v>
      </c>
      <c r="DH102" s="870"/>
      <c r="DI102" s="870"/>
      <c r="DJ102" s="870"/>
      <c r="DK102" s="913"/>
      <c r="DL102" s="912" t="s">
        <v>533</v>
      </c>
      <c r="DM102" s="870"/>
      <c r="DN102" s="870"/>
      <c r="DO102" s="870"/>
      <c r="DP102" s="913"/>
      <c r="DQ102" s="912" t="s">
        <v>533</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398</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399</v>
      </c>
      <c r="AB109" s="915"/>
      <c r="AC109" s="915"/>
      <c r="AD109" s="915"/>
      <c r="AE109" s="916"/>
      <c r="AF109" s="914" t="s">
        <v>286</v>
      </c>
      <c r="AG109" s="915"/>
      <c r="AH109" s="915"/>
      <c r="AI109" s="915"/>
      <c r="AJ109" s="916"/>
      <c r="AK109" s="914" t="s">
        <v>285</v>
      </c>
      <c r="AL109" s="915"/>
      <c r="AM109" s="915"/>
      <c r="AN109" s="915"/>
      <c r="AO109" s="916"/>
      <c r="AP109" s="914" t="s">
        <v>400</v>
      </c>
      <c r="AQ109" s="915"/>
      <c r="AR109" s="915"/>
      <c r="AS109" s="915"/>
      <c r="AT109" s="917"/>
      <c r="AU109" s="934" t="s">
        <v>398</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399</v>
      </c>
      <c r="BR109" s="915"/>
      <c r="BS109" s="915"/>
      <c r="BT109" s="915"/>
      <c r="BU109" s="916"/>
      <c r="BV109" s="914" t="s">
        <v>286</v>
      </c>
      <c r="BW109" s="915"/>
      <c r="BX109" s="915"/>
      <c r="BY109" s="915"/>
      <c r="BZ109" s="916"/>
      <c r="CA109" s="914" t="s">
        <v>285</v>
      </c>
      <c r="CB109" s="915"/>
      <c r="CC109" s="915"/>
      <c r="CD109" s="915"/>
      <c r="CE109" s="916"/>
      <c r="CF109" s="935" t="s">
        <v>400</v>
      </c>
      <c r="CG109" s="935"/>
      <c r="CH109" s="935"/>
      <c r="CI109" s="935"/>
      <c r="CJ109" s="935"/>
      <c r="CK109" s="914" t="s">
        <v>401</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399</v>
      </c>
      <c r="DH109" s="915"/>
      <c r="DI109" s="915"/>
      <c r="DJ109" s="915"/>
      <c r="DK109" s="916"/>
      <c r="DL109" s="914" t="s">
        <v>286</v>
      </c>
      <c r="DM109" s="915"/>
      <c r="DN109" s="915"/>
      <c r="DO109" s="915"/>
      <c r="DP109" s="916"/>
      <c r="DQ109" s="914" t="s">
        <v>285</v>
      </c>
      <c r="DR109" s="915"/>
      <c r="DS109" s="915"/>
      <c r="DT109" s="915"/>
      <c r="DU109" s="916"/>
      <c r="DV109" s="914" t="s">
        <v>400</v>
      </c>
      <c r="DW109" s="915"/>
      <c r="DX109" s="915"/>
      <c r="DY109" s="915"/>
      <c r="DZ109" s="917"/>
    </row>
    <row r="110" spans="1:131" s="199" customFormat="1" ht="26.25" customHeight="1" x14ac:dyDescent="0.15">
      <c r="A110" s="918" t="s">
        <v>402</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1219139</v>
      </c>
      <c r="AB110" s="922"/>
      <c r="AC110" s="922"/>
      <c r="AD110" s="922"/>
      <c r="AE110" s="923"/>
      <c r="AF110" s="924">
        <v>1058338</v>
      </c>
      <c r="AG110" s="922"/>
      <c r="AH110" s="922"/>
      <c r="AI110" s="922"/>
      <c r="AJ110" s="923"/>
      <c r="AK110" s="924">
        <v>1111783</v>
      </c>
      <c r="AL110" s="922"/>
      <c r="AM110" s="922"/>
      <c r="AN110" s="922"/>
      <c r="AO110" s="923"/>
      <c r="AP110" s="925">
        <v>11.6</v>
      </c>
      <c r="AQ110" s="926"/>
      <c r="AR110" s="926"/>
      <c r="AS110" s="926"/>
      <c r="AT110" s="927"/>
      <c r="AU110" s="928" t="s">
        <v>61</v>
      </c>
      <c r="AV110" s="929"/>
      <c r="AW110" s="929"/>
      <c r="AX110" s="929"/>
      <c r="AY110" s="929"/>
      <c r="AZ110" s="970" t="s">
        <v>403</v>
      </c>
      <c r="BA110" s="919"/>
      <c r="BB110" s="919"/>
      <c r="BC110" s="919"/>
      <c r="BD110" s="919"/>
      <c r="BE110" s="919"/>
      <c r="BF110" s="919"/>
      <c r="BG110" s="919"/>
      <c r="BH110" s="919"/>
      <c r="BI110" s="919"/>
      <c r="BJ110" s="919"/>
      <c r="BK110" s="919"/>
      <c r="BL110" s="919"/>
      <c r="BM110" s="919"/>
      <c r="BN110" s="919"/>
      <c r="BO110" s="919"/>
      <c r="BP110" s="920"/>
      <c r="BQ110" s="956">
        <v>14355391</v>
      </c>
      <c r="BR110" s="957"/>
      <c r="BS110" s="957"/>
      <c r="BT110" s="957"/>
      <c r="BU110" s="957"/>
      <c r="BV110" s="957">
        <v>14709558</v>
      </c>
      <c r="BW110" s="957"/>
      <c r="BX110" s="957"/>
      <c r="BY110" s="957"/>
      <c r="BZ110" s="957"/>
      <c r="CA110" s="957">
        <v>14964884</v>
      </c>
      <c r="CB110" s="957"/>
      <c r="CC110" s="957"/>
      <c r="CD110" s="957"/>
      <c r="CE110" s="957"/>
      <c r="CF110" s="971">
        <v>155.9</v>
      </c>
      <c r="CG110" s="972"/>
      <c r="CH110" s="972"/>
      <c r="CI110" s="972"/>
      <c r="CJ110" s="972"/>
      <c r="CK110" s="973" t="s">
        <v>404</v>
      </c>
      <c r="CL110" s="974"/>
      <c r="CM110" s="953" t="s">
        <v>405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x14ac:dyDescent="0.15">
      <c r="A111" s="960" t="s">
        <v>406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407</v>
      </c>
      <c r="BA111" s="980"/>
      <c r="BB111" s="980"/>
      <c r="BC111" s="980"/>
      <c r="BD111" s="980"/>
      <c r="BE111" s="980"/>
      <c r="BF111" s="980"/>
      <c r="BG111" s="980"/>
      <c r="BH111" s="980"/>
      <c r="BI111" s="980"/>
      <c r="BJ111" s="980"/>
      <c r="BK111" s="980"/>
      <c r="BL111" s="980"/>
      <c r="BM111" s="980"/>
      <c r="BN111" s="980"/>
      <c r="BO111" s="980"/>
      <c r="BP111" s="981"/>
      <c r="BQ111" s="949">
        <v>430012</v>
      </c>
      <c r="BR111" s="950"/>
      <c r="BS111" s="950"/>
      <c r="BT111" s="950"/>
      <c r="BU111" s="950"/>
      <c r="BV111" s="950">
        <v>534040</v>
      </c>
      <c r="BW111" s="950"/>
      <c r="BX111" s="950"/>
      <c r="BY111" s="950"/>
      <c r="BZ111" s="950"/>
      <c r="CA111" s="950">
        <v>407762</v>
      </c>
      <c r="CB111" s="950"/>
      <c r="CC111" s="950"/>
      <c r="CD111" s="950"/>
      <c r="CE111" s="950"/>
      <c r="CF111" s="944">
        <v>4.2</v>
      </c>
      <c r="CG111" s="945"/>
      <c r="CH111" s="945"/>
      <c r="CI111" s="945"/>
      <c r="CJ111" s="945"/>
      <c r="CK111" s="975"/>
      <c r="CL111" s="976"/>
      <c r="CM111" s="946" t="s">
        <v>408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x14ac:dyDescent="0.15">
      <c r="A112" s="982" t="s">
        <v>409</v>
      </c>
      <c r="B112" s="983"/>
      <c r="C112" s="980" t="s">
        <v>410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411</v>
      </c>
      <c r="BA112" s="980"/>
      <c r="BB112" s="980"/>
      <c r="BC112" s="980"/>
      <c r="BD112" s="980"/>
      <c r="BE112" s="980"/>
      <c r="BF112" s="980"/>
      <c r="BG112" s="980"/>
      <c r="BH112" s="980"/>
      <c r="BI112" s="980"/>
      <c r="BJ112" s="980"/>
      <c r="BK112" s="980"/>
      <c r="BL112" s="980"/>
      <c r="BM112" s="980"/>
      <c r="BN112" s="980"/>
      <c r="BO112" s="980"/>
      <c r="BP112" s="981"/>
      <c r="BQ112" s="949">
        <v>8509809</v>
      </c>
      <c r="BR112" s="950"/>
      <c r="BS112" s="950"/>
      <c r="BT112" s="950"/>
      <c r="BU112" s="950"/>
      <c r="BV112" s="950">
        <v>8219304</v>
      </c>
      <c r="BW112" s="950"/>
      <c r="BX112" s="950"/>
      <c r="BY112" s="950"/>
      <c r="BZ112" s="950"/>
      <c r="CA112" s="950">
        <v>7585547</v>
      </c>
      <c r="CB112" s="950"/>
      <c r="CC112" s="950"/>
      <c r="CD112" s="950"/>
      <c r="CE112" s="950"/>
      <c r="CF112" s="944">
        <v>79</v>
      </c>
      <c r="CG112" s="945"/>
      <c r="CH112" s="945"/>
      <c r="CI112" s="945"/>
      <c r="CJ112" s="945"/>
      <c r="CK112" s="975"/>
      <c r="CL112" s="976"/>
      <c r="CM112" s="946" t="s">
        <v>412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x14ac:dyDescent="0.15">
      <c r="A113" s="984"/>
      <c r="B113" s="985"/>
      <c r="C113" s="980" t="s">
        <v>413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658030</v>
      </c>
      <c r="AB113" s="964"/>
      <c r="AC113" s="964"/>
      <c r="AD113" s="964"/>
      <c r="AE113" s="965"/>
      <c r="AF113" s="966">
        <v>616559</v>
      </c>
      <c r="AG113" s="964"/>
      <c r="AH113" s="964"/>
      <c r="AI113" s="964"/>
      <c r="AJ113" s="965"/>
      <c r="AK113" s="966">
        <v>572707</v>
      </c>
      <c r="AL113" s="964"/>
      <c r="AM113" s="964"/>
      <c r="AN113" s="964"/>
      <c r="AO113" s="965"/>
      <c r="AP113" s="967">
        <v>6</v>
      </c>
      <c r="AQ113" s="968"/>
      <c r="AR113" s="968"/>
      <c r="AS113" s="968"/>
      <c r="AT113" s="969"/>
      <c r="AU113" s="930"/>
      <c r="AV113" s="931"/>
      <c r="AW113" s="931"/>
      <c r="AX113" s="931"/>
      <c r="AY113" s="931"/>
      <c r="AZ113" s="979" t="s">
        <v>414</v>
      </c>
      <c r="BA113" s="980"/>
      <c r="BB113" s="980"/>
      <c r="BC113" s="980"/>
      <c r="BD113" s="980"/>
      <c r="BE113" s="980"/>
      <c r="BF113" s="980"/>
      <c r="BG113" s="980"/>
      <c r="BH113" s="980"/>
      <c r="BI113" s="980"/>
      <c r="BJ113" s="980"/>
      <c r="BK113" s="980"/>
      <c r="BL113" s="980"/>
      <c r="BM113" s="980"/>
      <c r="BN113" s="980"/>
      <c r="BO113" s="980"/>
      <c r="BP113" s="981"/>
      <c r="BQ113" s="949">
        <v>982405</v>
      </c>
      <c r="BR113" s="950"/>
      <c r="BS113" s="950"/>
      <c r="BT113" s="950"/>
      <c r="BU113" s="950"/>
      <c r="BV113" s="950">
        <v>1341016</v>
      </c>
      <c r="BW113" s="950"/>
      <c r="BX113" s="950"/>
      <c r="BY113" s="950"/>
      <c r="BZ113" s="950"/>
      <c r="CA113" s="950">
        <v>1658901</v>
      </c>
      <c r="CB113" s="950"/>
      <c r="CC113" s="950"/>
      <c r="CD113" s="950"/>
      <c r="CE113" s="950"/>
      <c r="CF113" s="944">
        <v>17.3</v>
      </c>
      <c r="CG113" s="945"/>
      <c r="CH113" s="945"/>
      <c r="CI113" s="945"/>
      <c r="CJ113" s="945"/>
      <c r="CK113" s="975"/>
      <c r="CL113" s="976"/>
      <c r="CM113" s="946" t="s">
        <v>415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x14ac:dyDescent="0.15">
      <c r="A114" s="984"/>
      <c r="B114" s="985"/>
      <c r="C114" s="980" t="s">
        <v>416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191949</v>
      </c>
      <c r="AB114" s="989"/>
      <c r="AC114" s="989"/>
      <c r="AD114" s="989"/>
      <c r="AE114" s="990"/>
      <c r="AF114" s="991">
        <v>196262</v>
      </c>
      <c r="AG114" s="989"/>
      <c r="AH114" s="989"/>
      <c r="AI114" s="989"/>
      <c r="AJ114" s="990"/>
      <c r="AK114" s="991">
        <v>117405</v>
      </c>
      <c r="AL114" s="989"/>
      <c r="AM114" s="989"/>
      <c r="AN114" s="989"/>
      <c r="AO114" s="990"/>
      <c r="AP114" s="992">
        <v>1.2</v>
      </c>
      <c r="AQ114" s="993"/>
      <c r="AR114" s="993"/>
      <c r="AS114" s="993"/>
      <c r="AT114" s="994"/>
      <c r="AU114" s="930"/>
      <c r="AV114" s="931"/>
      <c r="AW114" s="931"/>
      <c r="AX114" s="931"/>
      <c r="AY114" s="931"/>
      <c r="AZ114" s="979" t="s">
        <v>417</v>
      </c>
      <c r="BA114" s="980"/>
      <c r="BB114" s="980"/>
      <c r="BC114" s="980"/>
      <c r="BD114" s="980"/>
      <c r="BE114" s="980"/>
      <c r="BF114" s="980"/>
      <c r="BG114" s="980"/>
      <c r="BH114" s="980"/>
      <c r="BI114" s="980"/>
      <c r="BJ114" s="980"/>
      <c r="BK114" s="980"/>
      <c r="BL114" s="980"/>
      <c r="BM114" s="980"/>
      <c r="BN114" s="980"/>
      <c r="BO114" s="980"/>
      <c r="BP114" s="981"/>
      <c r="BQ114" s="949">
        <v>2612434</v>
      </c>
      <c r="BR114" s="950"/>
      <c r="BS114" s="950"/>
      <c r="BT114" s="950"/>
      <c r="BU114" s="950"/>
      <c r="BV114" s="950">
        <v>2450742</v>
      </c>
      <c r="BW114" s="950"/>
      <c r="BX114" s="950"/>
      <c r="BY114" s="950"/>
      <c r="BZ114" s="950"/>
      <c r="CA114" s="950">
        <v>2325365</v>
      </c>
      <c r="CB114" s="950"/>
      <c r="CC114" s="950"/>
      <c r="CD114" s="950"/>
      <c r="CE114" s="950"/>
      <c r="CF114" s="944">
        <v>24.2</v>
      </c>
      <c r="CG114" s="945"/>
      <c r="CH114" s="945"/>
      <c r="CI114" s="945"/>
      <c r="CJ114" s="945"/>
      <c r="CK114" s="975"/>
      <c r="CL114" s="976"/>
      <c r="CM114" s="946" t="s">
        <v>418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419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13445</v>
      </c>
      <c r="AB115" s="964"/>
      <c r="AC115" s="964"/>
      <c r="AD115" s="964"/>
      <c r="AE115" s="965"/>
      <c r="AF115" s="966">
        <v>89540</v>
      </c>
      <c r="AG115" s="964"/>
      <c r="AH115" s="964"/>
      <c r="AI115" s="964"/>
      <c r="AJ115" s="965"/>
      <c r="AK115" s="966">
        <v>198051</v>
      </c>
      <c r="AL115" s="964"/>
      <c r="AM115" s="964"/>
      <c r="AN115" s="964"/>
      <c r="AO115" s="965"/>
      <c r="AP115" s="967">
        <v>2.1</v>
      </c>
      <c r="AQ115" s="968"/>
      <c r="AR115" s="968"/>
      <c r="AS115" s="968"/>
      <c r="AT115" s="969"/>
      <c r="AU115" s="930"/>
      <c r="AV115" s="931"/>
      <c r="AW115" s="931"/>
      <c r="AX115" s="931"/>
      <c r="AY115" s="931"/>
      <c r="AZ115" s="979" t="s">
        <v>420</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393018</v>
      </c>
      <c r="DH115" s="989"/>
      <c r="DI115" s="989"/>
      <c r="DJ115" s="989"/>
      <c r="DK115" s="990"/>
      <c r="DL115" s="991">
        <v>507014</v>
      </c>
      <c r="DM115" s="989"/>
      <c r="DN115" s="989"/>
      <c r="DO115" s="989"/>
      <c r="DP115" s="990"/>
      <c r="DQ115" s="991">
        <v>369667</v>
      </c>
      <c r="DR115" s="989"/>
      <c r="DS115" s="989"/>
      <c r="DT115" s="989"/>
      <c r="DU115" s="990"/>
      <c r="DV115" s="992">
        <v>3.9</v>
      </c>
      <c r="DW115" s="993"/>
      <c r="DX115" s="993"/>
      <c r="DY115" s="993"/>
      <c r="DZ115" s="994"/>
    </row>
    <row r="116" spans="1:130" s="199" customFormat="1" ht="26.25" customHeight="1" x14ac:dyDescent="0.15">
      <c r="A116" s="986"/>
      <c r="B116" s="987"/>
      <c r="C116" s="995" t="s">
        <v>422</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822</v>
      </c>
      <c r="AB116" s="989"/>
      <c r="AC116" s="989"/>
      <c r="AD116" s="989"/>
      <c r="AE116" s="990"/>
      <c r="AF116" s="991">
        <v>288</v>
      </c>
      <c r="AG116" s="989"/>
      <c r="AH116" s="989"/>
      <c r="AI116" s="989"/>
      <c r="AJ116" s="990"/>
      <c r="AK116" s="991">
        <v>267</v>
      </c>
      <c r="AL116" s="989"/>
      <c r="AM116" s="989"/>
      <c r="AN116" s="989"/>
      <c r="AO116" s="990"/>
      <c r="AP116" s="992">
        <v>0</v>
      </c>
      <c r="AQ116" s="993"/>
      <c r="AR116" s="993"/>
      <c r="AS116" s="993"/>
      <c r="AT116" s="994"/>
      <c r="AU116" s="930"/>
      <c r="AV116" s="931"/>
      <c r="AW116" s="931"/>
      <c r="AX116" s="931"/>
      <c r="AY116" s="931"/>
      <c r="AZ116" s="997" t="s">
        <v>423</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36994</v>
      </c>
      <c r="DH116" s="989"/>
      <c r="DI116" s="989"/>
      <c r="DJ116" s="989"/>
      <c r="DK116" s="990"/>
      <c r="DL116" s="991">
        <v>27026</v>
      </c>
      <c r="DM116" s="989"/>
      <c r="DN116" s="989"/>
      <c r="DO116" s="989"/>
      <c r="DP116" s="990"/>
      <c r="DQ116" s="991">
        <v>38095</v>
      </c>
      <c r="DR116" s="989"/>
      <c r="DS116" s="989"/>
      <c r="DT116" s="989"/>
      <c r="DU116" s="990"/>
      <c r="DV116" s="992">
        <v>0.4</v>
      </c>
      <c r="DW116" s="993"/>
      <c r="DX116" s="993"/>
      <c r="DY116" s="993"/>
      <c r="DZ116" s="994"/>
    </row>
    <row r="117" spans="1:130" s="199" customFormat="1" ht="26.25" customHeight="1" x14ac:dyDescent="0.15">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425</v>
      </c>
      <c r="Z117" s="916"/>
      <c r="AA117" s="1006">
        <v>2083385</v>
      </c>
      <c r="AB117" s="1007"/>
      <c r="AC117" s="1007"/>
      <c r="AD117" s="1007"/>
      <c r="AE117" s="1008"/>
      <c r="AF117" s="1009">
        <v>1960987</v>
      </c>
      <c r="AG117" s="1007"/>
      <c r="AH117" s="1007"/>
      <c r="AI117" s="1007"/>
      <c r="AJ117" s="1008"/>
      <c r="AK117" s="1009">
        <v>2000213</v>
      </c>
      <c r="AL117" s="1007"/>
      <c r="AM117" s="1007"/>
      <c r="AN117" s="1007"/>
      <c r="AO117" s="1008"/>
      <c r="AP117" s="1010"/>
      <c r="AQ117" s="1011"/>
      <c r="AR117" s="1011"/>
      <c r="AS117" s="1011"/>
      <c r="AT117" s="1012"/>
      <c r="AU117" s="930"/>
      <c r="AV117" s="931"/>
      <c r="AW117" s="931"/>
      <c r="AX117" s="931"/>
      <c r="AY117" s="931"/>
      <c r="AZ117" s="997" t="s">
        <v>426</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427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x14ac:dyDescent="0.15">
      <c r="A118" s="934" t="s">
        <v>401</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399</v>
      </c>
      <c r="AB118" s="915"/>
      <c r="AC118" s="915"/>
      <c r="AD118" s="915"/>
      <c r="AE118" s="916"/>
      <c r="AF118" s="914" t="s">
        <v>286</v>
      </c>
      <c r="AG118" s="915"/>
      <c r="AH118" s="915"/>
      <c r="AI118" s="915"/>
      <c r="AJ118" s="916"/>
      <c r="AK118" s="914" t="s">
        <v>285</v>
      </c>
      <c r="AL118" s="915"/>
      <c r="AM118" s="915"/>
      <c r="AN118" s="915"/>
      <c r="AO118" s="916"/>
      <c r="AP118" s="1001" t="s">
        <v>400</v>
      </c>
      <c r="AQ118" s="1002"/>
      <c r="AR118" s="1002"/>
      <c r="AS118" s="1002"/>
      <c r="AT118" s="1003"/>
      <c r="AU118" s="930"/>
      <c r="AV118" s="931"/>
      <c r="AW118" s="931"/>
      <c r="AX118" s="931"/>
      <c r="AY118" s="931"/>
      <c r="AZ118" s="1004" t="s">
        <v>428</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429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88" t="s">
        <v>404</v>
      </c>
      <c r="B119" s="974"/>
      <c r="C119" s="953" t="s">
        <v>405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430</v>
      </c>
      <c r="BP119" s="1036"/>
      <c r="BQ119" s="1027">
        <v>26890051</v>
      </c>
      <c r="BR119" s="1028"/>
      <c r="BS119" s="1028"/>
      <c r="BT119" s="1028"/>
      <c r="BU119" s="1028"/>
      <c r="BV119" s="1028">
        <v>27254660</v>
      </c>
      <c r="BW119" s="1028"/>
      <c r="BX119" s="1028"/>
      <c r="BY119" s="1028"/>
      <c r="BZ119" s="1028"/>
      <c r="CA119" s="1028">
        <v>26942459</v>
      </c>
      <c r="CB119" s="1028"/>
      <c r="CC119" s="1028"/>
      <c r="CD119" s="1028"/>
      <c r="CE119" s="1028"/>
      <c r="CF119" s="1029"/>
      <c r="CG119" s="1030"/>
      <c r="CH119" s="1030"/>
      <c r="CI119" s="1030"/>
      <c r="CJ119" s="1031"/>
      <c r="CK119" s="977"/>
      <c r="CL119" s="978"/>
      <c r="CM119" s="1032" t="s">
        <v>431</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x14ac:dyDescent="0.15">
      <c r="A120" s="1089"/>
      <c r="B120" s="976"/>
      <c r="C120" s="946" t="s">
        <v>408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432</v>
      </c>
      <c r="AV120" s="1020"/>
      <c r="AW120" s="1020"/>
      <c r="AX120" s="1020"/>
      <c r="AY120" s="1021"/>
      <c r="AZ120" s="970" t="s">
        <v>433</v>
      </c>
      <c r="BA120" s="919"/>
      <c r="BB120" s="919"/>
      <c r="BC120" s="919"/>
      <c r="BD120" s="919"/>
      <c r="BE120" s="919"/>
      <c r="BF120" s="919"/>
      <c r="BG120" s="919"/>
      <c r="BH120" s="919"/>
      <c r="BI120" s="919"/>
      <c r="BJ120" s="919"/>
      <c r="BK120" s="919"/>
      <c r="BL120" s="919"/>
      <c r="BM120" s="919"/>
      <c r="BN120" s="919"/>
      <c r="BO120" s="919"/>
      <c r="BP120" s="920"/>
      <c r="BQ120" s="956">
        <v>2641040</v>
      </c>
      <c r="BR120" s="957"/>
      <c r="BS120" s="957"/>
      <c r="BT120" s="957"/>
      <c r="BU120" s="957"/>
      <c r="BV120" s="957">
        <v>2726814</v>
      </c>
      <c r="BW120" s="957"/>
      <c r="BX120" s="957"/>
      <c r="BY120" s="957"/>
      <c r="BZ120" s="957"/>
      <c r="CA120" s="957">
        <v>3056289</v>
      </c>
      <c r="CB120" s="957"/>
      <c r="CC120" s="957"/>
      <c r="CD120" s="957"/>
      <c r="CE120" s="957"/>
      <c r="CF120" s="971">
        <v>31.8</v>
      </c>
      <c r="CG120" s="972"/>
      <c r="CH120" s="972"/>
      <c r="CI120" s="972"/>
      <c r="CJ120" s="972"/>
      <c r="CK120" s="1037" t="s">
        <v>434</v>
      </c>
      <c r="CL120" s="1038"/>
      <c r="CM120" s="1038"/>
      <c r="CN120" s="1038"/>
      <c r="CO120" s="1039"/>
      <c r="CP120" s="1045" t="s">
        <v>435</v>
      </c>
      <c r="CQ120" s="1046"/>
      <c r="CR120" s="1046"/>
      <c r="CS120" s="1046"/>
      <c r="CT120" s="1046"/>
      <c r="CU120" s="1046"/>
      <c r="CV120" s="1046"/>
      <c r="CW120" s="1046"/>
      <c r="CX120" s="1046"/>
      <c r="CY120" s="1046"/>
      <c r="CZ120" s="1046"/>
      <c r="DA120" s="1046"/>
      <c r="DB120" s="1046"/>
      <c r="DC120" s="1046"/>
      <c r="DD120" s="1046"/>
      <c r="DE120" s="1046"/>
      <c r="DF120" s="1047"/>
      <c r="DG120" s="956">
        <v>8509809</v>
      </c>
      <c r="DH120" s="957"/>
      <c r="DI120" s="957"/>
      <c r="DJ120" s="957"/>
      <c r="DK120" s="957"/>
      <c r="DL120" s="957">
        <v>8219304</v>
      </c>
      <c r="DM120" s="957"/>
      <c r="DN120" s="957"/>
      <c r="DO120" s="957"/>
      <c r="DP120" s="957"/>
      <c r="DQ120" s="957">
        <v>7585547</v>
      </c>
      <c r="DR120" s="957"/>
      <c r="DS120" s="957"/>
      <c r="DT120" s="957"/>
      <c r="DU120" s="957"/>
      <c r="DV120" s="958">
        <v>79</v>
      </c>
      <c r="DW120" s="958"/>
      <c r="DX120" s="958"/>
      <c r="DY120" s="958"/>
      <c r="DZ120" s="959"/>
    </row>
    <row r="121" spans="1:130" s="199" customFormat="1" ht="26.25" customHeight="1" x14ac:dyDescent="0.15">
      <c r="A121" s="1089"/>
      <c r="B121" s="976"/>
      <c r="C121" s="997" t="s">
        <v>436</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437</v>
      </c>
      <c r="BA121" s="980"/>
      <c r="BB121" s="980"/>
      <c r="BC121" s="980"/>
      <c r="BD121" s="980"/>
      <c r="BE121" s="980"/>
      <c r="BF121" s="980"/>
      <c r="BG121" s="980"/>
      <c r="BH121" s="980"/>
      <c r="BI121" s="980"/>
      <c r="BJ121" s="980"/>
      <c r="BK121" s="980"/>
      <c r="BL121" s="980"/>
      <c r="BM121" s="980"/>
      <c r="BN121" s="980"/>
      <c r="BO121" s="980"/>
      <c r="BP121" s="981"/>
      <c r="BQ121" s="949">
        <v>4936369</v>
      </c>
      <c r="BR121" s="950"/>
      <c r="BS121" s="950"/>
      <c r="BT121" s="950"/>
      <c r="BU121" s="950"/>
      <c r="BV121" s="950">
        <v>5247933</v>
      </c>
      <c r="BW121" s="950"/>
      <c r="BX121" s="950"/>
      <c r="BY121" s="950"/>
      <c r="BZ121" s="950"/>
      <c r="CA121" s="950">
        <v>5030204</v>
      </c>
      <c r="CB121" s="950"/>
      <c r="CC121" s="950"/>
      <c r="CD121" s="950"/>
      <c r="CE121" s="950"/>
      <c r="CF121" s="944">
        <v>52.4</v>
      </c>
      <c r="CG121" s="945"/>
      <c r="CH121" s="945"/>
      <c r="CI121" s="945"/>
      <c r="CJ121" s="945"/>
      <c r="CK121" s="1040"/>
      <c r="CL121" s="1041"/>
      <c r="CM121" s="1041"/>
      <c r="CN121" s="1041"/>
      <c r="CO121" s="1042"/>
      <c r="CP121" s="1050" t="s">
        <v>438</v>
      </c>
      <c r="CQ121" s="1051"/>
      <c r="CR121" s="1051"/>
      <c r="CS121" s="1051"/>
      <c r="CT121" s="1051"/>
      <c r="CU121" s="1051"/>
      <c r="CV121" s="1051"/>
      <c r="CW121" s="1051"/>
      <c r="CX121" s="1051"/>
      <c r="CY121" s="1051"/>
      <c r="CZ121" s="1051"/>
      <c r="DA121" s="1051"/>
      <c r="DB121" s="1051"/>
      <c r="DC121" s="1051"/>
      <c r="DD121" s="1051"/>
      <c r="DE121" s="1051"/>
      <c r="DF121" s="1052"/>
      <c r="DG121" s="949" t="s">
        <v>111</v>
      </c>
      <c r="DH121" s="950"/>
      <c r="DI121" s="950"/>
      <c r="DJ121" s="950"/>
      <c r="DK121" s="950"/>
      <c r="DL121" s="950" t="s">
        <v>111</v>
      </c>
      <c r="DM121" s="950"/>
      <c r="DN121" s="950"/>
      <c r="DO121" s="950"/>
      <c r="DP121" s="950"/>
      <c r="DQ121" s="950" t="s">
        <v>111</v>
      </c>
      <c r="DR121" s="950"/>
      <c r="DS121" s="950"/>
      <c r="DT121" s="950"/>
      <c r="DU121" s="950"/>
      <c r="DV121" s="951" t="s">
        <v>111</v>
      </c>
      <c r="DW121" s="951"/>
      <c r="DX121" s="951"/>
      <c r="DY121" s="951"/>
      <c r="DZ121" s="952"/>
    </row>
    <row r="122" spans="1:130" s="199" customFormat="1" ht="26.25" customHeight="1" x14ac:dyDescent="0.15">
      <c r="A122" s="1089"/>
      <c r="B122" s="976"/>
      <c r="C122" s="946" t="s">
        <v>418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439</v>
      </c>
      <c r="BA122" s="995"/>
      <c r="BB122" s="995"/>
      <c r="BC122" s="995"/>
      <c r="BD122" s="995"/>
      <c r="BE122" s="995"/>
      <c r="BF122" s="995"/>
      <c r="BG122" s="995"/>
      <c r="BH122" s="995"/>
      <c r="BI122" s="995"/>
      <c r="BJ122" s="995"/>
      <c r="BK122" s="995"/>
      <c r="BL122" s="995"/>
      <c r="BM122" s="995"/>
      <c r="BN122" s="995"/>
      <c r="BO122" s="995"/>
      <c r="BP122" s="996"/>
      <c r="BQ122" s="1027">
        <v>18081723</v>
      </c>
      <c r="BR122" s="1028"/>
      <c r="BS122" s="1028"/>
      <c r="BT122" s="1028"/>
      <c r="BU122" s="1028"/>
      <c r="BV122" s="1028">
        <v>18397900</v>
      </c>
      <c r="BW122" s="1028"/>
      <c r="BX122" s="1028"/>
      <c r="BY122" s="1028"/>
      <c r="BZ122" s="1028"/>
      <c r="CA122" s="1028">
        <v>18688352</v>
      </c>
      <c r="CB122" s="1028"/>
      <c r="CC122" s="1028"/>
      <c r="CD122" s="1028"/>
      <c r="CE122" s="1028"/>
      <c r="CF122" s="1048">
        <v>194.6</v>
      </c>
      <c r="CG122" s="1049"/>
      <c r="CH122" s="1049"/>
      <c r="CI122" s="1049"/>
      <c r="CJ122" s="1049"/>
      <c r="CK122" s="1040"/>
      <c r="CL122" s="1041"/>
      <c r="CM122" s="1041"/>
      <c r="CN122" s="1041"/>
      <c r="CO122" s="1042"/>
      <c r="CP122" s="1050"/>
      <c r="CQ122" s="1051"/>
      <c r="CR122" s="1051"/>
      <c r="CS122" s="1051"/>
      <c r="CT122" s="1051"/>
      <c r="CU122" s="1051"/>
      <c r="CV122" s="1051"/>
      <c r="CW122" s="1051"/>
      <c r="CX122" s="1051"/>
      <c r="CY122" s="1051"/>
      <c r="CZ122" s="1051"/>
      <c r="DA122" s="1051"/>
      <c r="DB122" s="1051"/>
      <c r="DC122" s="1051"/>
      <c r="DD122" s="1051"/>
      <c r="DE122" s="1051"/>
      <c r="DF122" s="1052"/>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9" customFormat="1" ht="26.25" customHeight="1" x14ac:dyDescent="0.15">
      <c r="A123" s="1089"/>
      <c r="B123" s="976"/>
      <c r="C123" s="946" t="s">
        <v>424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10542</v>
      </c>
      <c r="AB123" s="989"/>
      <c r="AC123" s="989"/>
      <c r="AD123" s="989"/>
      <c r="AE123" s="990"/>
      <c r="AF123" s="991">
        <v>9751</v>
      </c>
      <c r="AG123" s="989"/>
      <c r="AH123" s="989"/>
      <c r="AI123" s="989"/>
      <c r="AJ123" s="990"/>
      <c r="AK123" s="991">
        <v>2556</v>
      </c>
      <c r="AL123" s="989"/>
      <c r="AM123" s="989"/>
      <c r="AN123" s="989"/>
      <c r="AO123" s="990"/>
      <c r="AP123" s="992">
        <v>0</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440</v>
      </c>
      <c r="BP123" s="1036"/>
      <c r="BQ123" s="1095">
        <v>25659132</v>
      </c>
      <c r="BR123" s="1096"/>
      <c r="BS123" s="1096"/>
      <c r="BT123" s="1096"/>
      <c r="BU123" s="1096"/>
      <c r="BV123" s="1096">
        <v>26372647</v>
      </c>
      <c r="BW123" s="1096"/>
      <c r="BX123" s="1096"/>
      <c r="BY123" s="1096"/>
      <c r="BZ123" s="1096"/>
      <c r="CA123" s="1096">
        <v>26774845</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x14ac:dyDescent="0.2">
      <c r="A124" s="1089"/>
      <c r="B124" s="976"/>
      <c r="C124" s="946" t="s">
        <v>427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13.2</v>
      </c>
      <c r="BR124" s="1058"/>
      <c r="BS124" s="1058"/>
      <c r="BT124" s="1058"/>
      <c r="BU124" s="1058"/>
      <c r="BV124" s="1058">
        <v>9.1</v>
      </c>
      <c r="BW124" s="1058"/>
      <c r="BX124" s="1058"/>
      <c r="BY124" s="1058"/>
      <c r="BZ124" s="1058"/>
      <c r="CA124" s="1058">
        <v>1.7</v>
      </c>
      <c r="CB124" s="1058"/>
      <c r="CC124" s="1058"/>
      <c r="CD124" s="1058"/>
      <c r="CE124" s="1058"/>
      <c r="CF124" s="1059"/>
      <c r="CG124" s="1060"/>
      <c r="CH124" s="1060"/>
      <c r="CI124" s="1060"/>
      <c r="CJ124" s="1061"/>
      <c r="CK124" s="1043"/>
      <c r="CL124" s="1043"/>
      <c r="CM124" s="1043"/>
      <c r="CN124" s="1043"/>
      <c r="CO124" s="1044"/>
      <c r="CP124" s="1050" t="s">
        <v>442</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x14ac:dyDescent="0.15">
      <c r="A125" s="1089"/>
      <c r="B125" s="976"/>
      <c r="C125" s="946" t="s">
        <v>429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443</v>
      </c>
      <c r="CL125" s="1038"/>
      <c r="CM125" s="1038"/>
      <c r="CN125" s="1038"/>
      <c r="CO125" s="1039"/>
      <c r="CP125" s="970" t="s">
        <v>444</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x14ac:dyDescent="0.2">
      <c r="A126" s="1089"/>
      <c r="B126" s="976"/>
      <c r="C126" s="946" t="s">
        <v>431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2903</v>
      </c>
      <c r="AB126" s="989"/>
      <c r="AC126" s="989"/>
      <c r="AD126" s="989"/>
      <c r="AE126" s="990"/>
      <c r="AF126" s="991">
        <v>79789</v>
      </c>
      <c r="AG126" s="989"/>
      <c r="AH126" s="989"/>
      <c r="AI126" s="989"/>
      <c r="AJ126" s="990"/>
      <c r="AK126" s="991">
        <v>195495</v>
      </c>
      <c r="AL126" s="989"/>
      <c r="AM126" s="989"/>
      <c r="AN126" s="989"/>
      <c r="AO126" s="990"/>
      <c r="AP126" s="992">
        <v>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445</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x14ac:dyDescent="0.15">
      <c r="A127" s="1090"/>
      <c r="B127" s="978"/>
      <c r="C127" s="1032" t="s">
        <v>446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111</v>
      </c>
      <c r="AB127" s="989"/>
      <c r="AC127" s="989"/>
      <c r="AD127" s="989"/>
      <c r="AE127" s="990"/>
      <c r="AF127" s="991" t="s">
        <v>111</v>
      </c>
      <c r="AG127" s="989"/>
      <c r="AH127" s="989"/>
      <c r="AI127" s="989"/>
      <c r="AJ127" s="990"/>
      <c r="AK127" s="991" t="s">
        <v>111</v>
      </c>
      <c r="AL127" s="989"/>
      <c r="AM127" s="989"/>
      <c r="AN127" s="989"/>
      <c r="AO127" s="990"/>
      <c r="AP127" s="992" t="s">
        <v>111</v>
      </c>
      <c r="AQ127" s="993"/>
      <c r="AR127" s="993"/>
      <c r="AS127" s="993"/>
      <c r="AT127" s="994"/>
      <c r="AU127" s="235"/>
      <c r="AV127" s="235"/>
      <c r="AW127" s="235"/>
      <c r="AX127" s="1062" t="s">
        <v>447</v>
      </c>
      <c r="AY127" s="1063"/>
      <c r="AZ127" s="1063"/>
      <c r="BA127" s="1063"/>
      <c r="BB127" s="1063"/>
      <c r="BC127" s="1063"/>
      <c r="BD127" s="1063"/>
      <c r="BE127" s="1064"/>
      <c r="BF127" s="1065" t="s">
        <v>448</v>
      </c>
      <c r="BG127" s="1063"/>
      <c r="BH127" s="1063"/>
      <c r="BI127" s="1063"/>
      <c r="BJ127" s="1063"/>
      <c r="BK127" s="1063"/>
      <c r="BL127" s="1064"/>
      <c r="BM127" s="1065" t="s">
        <v>449</v>
      </c>
      <c r="BN127" s="1063"/>
      <c r="BO127" s="1063"/>
      <c r="BP127" s="1063"/>
      <c r="BQ127" s="1063"/>
      <c r="BR127" s="1063"/>
      <c r="BS127" s="1064"/>
      <c r="BT127" s="1065" t="s">
        <v>450</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451</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x14ac:dyDescent="0.2">
      <c r="A128" s="1073" t="s">
        <v>452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453</v>
      </c>
      <c r="X128" s="1075"/>
      <c r="Y128" s="1075"/>
      <c r="Z128" s="1076"/>
      <c r="AA128" s="1077">
        <v>434360</v>
      </c>
      <c r="AB128" s="1078"/>
      <c r="AC128" s="1078"/>
      <c r="AD128" s="1078"/>
      <c r="AE128" s="1079"/>
      <c r="AF128" s="1080">
        <v>456016</v>
      </c>
      <c r="AG128" s="1078"/>
      <c r="AH128" s="1078"/>
      <c r="AI128" s="1078"/>
      <c r="AJ128" s="1079"/>
      <c r="AK128" s="1080">
        <v>410218</v>
      </c>
      <c r="AL128" s="1078"/>
      <c r="AM128" s="1078"/>
      <c r="AN128" s="1078"/>
      <c r="AO128" s="1079"/>
      <c r="AP128" s="1081"/>
      <c r="AQ128" s="1082"/>
      <c r="AR128" s="1082"/>
      <c r="AS128" s="1082"/>
      <c r="AT128" s="1083"/>
      <c r="AU128" s="235"/>
      <c r="AV128" s="235"/>
      <c r="AW128" s="235"/>
      <c r="AX128" s="918" t="s">
        <v>454</v>
      </c>
      <c r="AY128" s="919"/>
      <c r="AZ128" s="919"/>
      <c r="BA128" s="919"/>
      <c r="BB128" s="919"/>
      <c r="BC128" s="919"/>
      <c r="BD128" s="919"/>
      <c r="BE128" s="920"/>
      <c r="BF128" s="1084" t="s">
        <v>111</v>
      </c>
      <c r="BG128" s="1085"/>
      <c r="BH128" s="1085"/>
      <c r="BI128" s="1085"/>
      <c r="BJ128" s="1085"/>
      <c r="BK128" s="1085"/>
      <c r="BL128" s="1086"/>
      <c r="BM128" s="1084">
        <v>13.18</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455</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456</v>
      </c>
      <c r="X129" s="1104"/>
      <c r="Y129" s="1104"/>
      <c r="Z129" s="1105"/>
      <c r="AA129" s="988">
        <v>10678005</v>
      </c>
      <c r="AB129" s="989"/>
      <c r="AC129" s="989"/>
      <c r="AD129" s="989"/>
      <c r="AE129" s="990"/>
      <c r="AF129" s="991">
        <v>10916079</v>
      </c>
      <c r="AG129" s="989"/>
      <c r="AH129" s="989"/>
      <c r="AI129" s="989"/>
      <c r="AJ129" s="990"/>
      <c r="AK129" s="991">
        <v>10987420</v>
      </c>
      <c r="AL129" s="989"/>
      <c r="AM129" s="989"/>
      <c r="AN129" s="989"/>
      <c r="AO129" s="990"/>
      <c r="AP129" s="1106"/>
      <c r="AQ129" s="1107"/>
      <c r="AR129" s="1107"/>
      <c r="AS129" s="1107"/>
      <c r="AT129" s="1108"/>
      <c r="AU129" s="237"/>
      <c r="AV129" s="237"/>
      <c r="AW129" s="237"/>
      <c r="AX129" s="1097" t="s">
        <v>457</v>
      </c>
      <c r="AY129" s="980"/>
      <c r="AZ129" s="980"/>
      <c r="BA129" s="980"/>
      <c r="BB129" s="980"/>
      <c r="BC129" s="980"/>
      <c r="BD129" s="980"/>
      <c r="BE129" s="981"/>
      <c r="BF129" s="1098" t="s">
        <v>111</v>
      </c>
      <c r="BG129" s="1099"/>
      <c r="BH129" s="1099"/>
      <c r="BI129" s="1099"/>
      <c r="BJ129" s="1099"/>
      <c r="BK129" s="1099"/>
      <c r="BL129" s="1100"/>
      <c r="BM129" s="1098">
        <v>18.18</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459</v>
      </c>
      <c r="X130" s="1104"/>
      <c r="Y130" s="1104"/>
      <c r="Z130" s="1105"/>
      <c r="AA130" s="988">
        <v>1396907</v>
      </c>
      <c r="AB130" s="989"/>
      <c r="AC130" s="989"/>
      <c r="AD130" s="989"/>
      <c r="AE130" s="990"/>
      <c r="AF130" s="991">
        <v>1300913</v>
      </c>
      <c r="AG130" s="989"/>
      <c r="AH130" s="989"/>
      <c r="AI130" s="989"/>
      <c r="AJ130" s="990"/>
      <c r="AK130" s="991">
        <v>1385706</v>
      </c>
      <c r="AL130" s="989"/>
      <c r="AM130" s="989"/>
      <c r="AN130" s="989"/>
      <c r="AO130" s="990"/>
      <c r="AP130" s="1106"/>
      <c r="AQ130" s="1107"/>
      <c r="AR130" s="1107"/>
      <c r="AS130" s="1107"/>
      <c r="AT130" s="1108"/>
      <c r="AU130" s="237"/>
      <c r="AV130" s="237"/>
      <c r="AW130" s="237"/>
      <c r="AX130" s="1097" t="s">
        <v>460</v>
      </c>
      <c r="AY130" s="980"/>
      <c r="AZ130" s="980"/>
      <c r="BA130" s="980"/>
      <c r="BB130" s="980"/>
      <c r="BC130" s="980"/>
      <c r="BD130" s="980"/>
      <c r="BE130" s="981"/>
      <c r="BF130" s="1134">
        <v>2.2999999999999998</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461</v>
      </c>
      <c r="X131" s="1142"/>
      <c r="Y131" s="1142"/>
      <c r="Z131" s="1143"/>
      <c r="AA131" s="1035">
        <v>9281098</v>
      </c>
      <c r="AB131" s="1014"/>
      <c r="AC131" s="1014"/>
      <c r="AD131" s="1014"/>
      <c r="AE131" s="1015"/>
      <c r="AF131" s="1013">
        <v>9615166</v>
      </c>
      <c r="AG131" s="1014"/>
      <c r="AH131" s="1014"/>
      <c r="AI131" s="1014"/>
      <c r="AJ131" s="1015"/>
      <c r="AK131" s="1013">
        <v>9601714</v>
      </c>
      <c r="AL131" s="1014"/>
      <c r="AM131" s="1014"/>
      <c r="AN131" s="1014"/>
      <c r="AO131" s="1015"/>
      <c r="AP131" s="1144"/>
      <c r="AQ131" s="1145"/>
      <c r="AR131" s="1145"/>
      <c r="AS131" s="1145"/>
      <c r="AT131" s="1146"/>
      <c r="AU131" s="237"/>
      <c r="AV131" s="237"/>
      <c r="AW131" s="237"/>
      <c r="AX131" s="1116" t="s">
        <v>462</v>
      </c>
      <c r="AY131" s="1067"/>
      <c r="AZ131" s="1067"/>
      <c r="BA131" s="1067"/>
      <c r="BB131" s="1067"/>
      <c r="BC131" s="1067"/>
      <c r="BD131" s="1067"/>
      <c r="BE131" s="1068"/>
      <c r="BF131" s="1117">
        <v>1.7</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464</v>
      </c>
      <c r="W132" s="1127"/>
      <c r="X132" s="1127"/>
      <c r="Y132" s="1127"/>
      <c r="Z132" s="1128"/>
      <c r="AA132" s="1129">
        <v>2.7164673829999999</v>
      </c>
      <c r="AB132" s="1130"/>
      <c r="AC132" s="1130"/>
      <c r="AD132" s="1130"/>
      <c r="AE132" s="1131"/>
      <c r="AF132" s="1132">
        <v>2.122253035</v>
      </c>
      <c r="AG132" s="1130"/>
      <c r="AH132" s="1130"/>
      <c r="AI132" s="1130"/>
      <c r="AJ132" s="1131"/>
      <c r="AK132" s="1132">
        <v>2.1276305459999998</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465</v>
      </c>
      <c r="W133" s="1110"/>
      <c r="X133" s="1110"/>
      <c r="Y133" s="1110"/>
      <c r="Z133" s="1111"/>
      <c r="AA133" s="1112">
        <v>2.8</v>
      </c>
      <c r="AB133" s="1113"/>
      <c r="AC133" s="1113"/>
      <c r="AD133" s="1113"/>
      <c r="AE133" s="1114"/>
      <c r="AF133" s="1112">
        <v>2.5</v>
      </c>
      <c r="AG133" s="1113"/>
      <c r="AH133" s="1113"/>
      <c r="AI133" s="1113"/>
      <c r="AJ133" s="1114"/>
      <c r="AK133" s="1112">
        <v>2.2999999999999998</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50" t="s">
        <v>468</v>
      </c>
      <c r="L7" s="256"/>
      <c r="M7" s="257" t="s">
        <v>469</v>
      </c>
      <c r="N7" s="258"/>
    </row>
    <row r="8" spans="1:16" x14ac:dyDescent="0.15">
      <c r="A8" s="250"/>
      <c r="B8" s="246"/>
      <c r="C8" s="246"/>
      <c r="D8" s="246"/>
      <c r="E8" s="246"/>
      <c r="F8" s="246"/>
      <c r="G8" s="259"/>
      <c r="H8" s="260"/>
      <c r="I8" s="260"/>
      <c r="J8" s="261"/>
      <c r="K8" s="1151"/>
      <c r="L8" s="262" t="s">
        <v>470</v>
      </c>
      <c r="M8" s="263" t="s">
        <v>471</v>
      </c>
      <c r="N8" s="264" t="s">
        <v>472</v>
      </c>
    </row>
    <row r="9" spans="1:16" x14ac:dyDescent="0.15">
      <c r="A9" s="250"/>
      <c r="B9" s="246"/>
      <c r="C9" s="246"/>
      <c r="D9" s="246"/>
      <c r="E9" s="246"/>
      <c r="F9" s="246"/>
      <c r="G9" s="1152" t="s">
        <v>473</v>
      </c>
      <c r="H9" s="1153"/>
      <c r="I9" s="1153"/>
      <c r="J9" s="1154"/>
      <c r="K9" s="265">
        <v>3362216</v>
      </c>
      <c r="L9" s="266">
        <v>60329</v>
      </c>
      <c r="M9" s="267">
        <v>57713</v>
      </c>
      <c r="N9" s="268">
        <v>4.5</v>
      </c>
    </row>
    <row r="10" spans="1:16" x14ac:dyDescent="0.15">
      <c r="A10" s="250"/>
      <c r="B10" s="246"/>
      <c r="C10" s="246"/>
      <c r="D10" s="246"/>
      <c r="E10" s="246"/>
      <c r="F10" s="246"/>
      <c r="G10" s="1152" t="s">
        <v>474</v>
      </c>
      <c r="H10" s="1153"/>
      <c r="I10" s="1153"/>
      <c r="J10" s="1154"/>
      <c r="K10" s="269">
        <v>219892</v>
      </c>
      <c r="L10" s="270">
        <v>3946</v>
      </c>
      <c r="M10" s="271">
        <v>3737</v>
      </c>
      <c r="N10" s="272">
        <v>5.6</v>
      </c>
    </row>
    <row r="11" spans="1:16" ht="13.5" customHeight="1" x14ac:dyDescent="0.15">
      <c r="A11" s="250"/>
      <c r="B11" s="246"/>
      <c r="C11" s="246"/>
      <c r="D11" s="246"/>
      <c r="E11" s="246"/>
      <c r="F11" s="246"/>
      <c r="G11" s="1152" t="s">
        <v>475</v>
      </c>
      <c r="H11" s="1153"/>
      <c r="I11" s="1153"/>
      <c r="J11" s="1154"/>
      <c r="K11" s="269">
        <v>715135</v>
      </c>
      <c r="L11" s="270">
        <v>12832</v>
      </c>
      <c r="M11" s="271">
        <v>6346</v>
      </c>
      <c r="N11" s="272">
        <v>102.2</v>
      </c>
    </row>
    <row r="12" spans="1:16" ht="13.5" customHeight="1" x14ac:dyDescent="0.15">
      <c r="A12" s="250"/>
      <c r="B12" s="246"/>
      <c r="C12" s="246"/>
      <c r="D12" s="246"/>
      <c r="E12" s="246"/>
      <c r="F12" s="246"/>
      <c r="G12" s="1152" t="s">
        <v>476</v>
      </c>
      <c r="H12" s="1153"/>
      <c r="I12" s="1153"/>
      <c r="J12" s="1154"/>
      <c r="K12" s="269" t="s">
        <v>477</v>
      </c>
      <c r="L12" s="270" t="s">
        <v>477</v>
      </c>
      <c r="M12" s="271">
        <v>800</v>
      </c>
      <c r="N12" s="272" t="s">
        <v>477</v>
      </c>
    </row>
    <row r="13" spans="1:16" ht="13.5" customHeight="1" x14ac:dyDescent="0.15">
      <c r="A13" s="250"/>
      <c r="B13" s="246"/>
      <c r="C13" s="246"/>
      <c r="D13" s="246"/>
      <c r="E13" s="246"/>
      <c r="F13" s="246"/>
      <c r="G13" s="1152" t="s">
        <v>478</v>
      </c>
      <c r="H13" s="1153"/>
      <c r="I13" s="1153"/>
      <c r="J13" s="1154"/>
      <c r="K13" s="269" t="s">
        <v>477</v>
      </c>
      <c r="L13" s="270" t="s">
        <v>477</v>
      </c>
      <c r="M13" s="271">
        <v>1</v>
      </c>
      <c r="N13" s="272" t="s">
        <v>477</v>
      </c>
    </row>
    <row r="14" spans="1:16" ht="13.5" customHeight="1" x14ac:dyDescent="0.15">
      <c r="A14" s="250"/>
      <c r="B14" s="246"/>
      <c r="C14" s="246"/>
      <c r="D14" s="246"/>
      <c r="E14" s="246"/>
      <c r="F14" s="246"/>
      <c r="G14" s="1152" t="s">
        <v>479</v>
      </c>
      <c r="H14" s="1153"/>
      <c r="I14" s="1153"/>
      <c r="J14" s="1154"/>
      <c r="K14" s="269">
        <v>153158</v>
      </c>
      <c r="L14" s="270">
        <v>2748</v>
      </c>
      <c r="M14" s="271">
        <v>2571</v>
      </c>
      <c r="N14" s="272">
        <v>6.9</v>
      </c>
    </row>
    <row r="15" spans="1:16" ht="13.5" customHeight="1" x14ac:dyDescent="0.15">
      <c r="A15" s="250"/>
      <c r="B15" s="246"/>
      <c r="C15" s="246"/>
      <c r="D15" s="246"/>
      <c r="E15" s="246"/>
      <c r="F15" s="246"/>
      <c r="G15" s="1152" t="s">
        <v>480</v>
      </c>
      <c r="H15" s="1153"/>
      <c r="I15" s="1153"/>
      <c r="J15" s="1154"/>
      <c r="K15" s="269">
        <v>34760</v>
      </c>
      <c r="L15" s="270">
        <v>624</v>
      </c>
      <c r="M15" s="271">
        <v>1342</v>
      </c>
      <c r="N15" s="272">
        <v>-53.5</v>
      </c>
    </row>
    <row r="16" spans="1:16" x14ac:dyDescent="0.15">
      <c r="A16" s="250"/>
      <c r="B16" s="246"/>
      <c r="C16" s="246"/>
      <c r="D16" s="246"/>
      <c r="E16" s="246"/>
      <c r="F16" s="246"/>
      <c r="G16" s="1155" t="s">
        <v>481</v>
      </c>
      <c r="H16" s="1156"/>
      <c r="I16" s="1156"/>
      <c r="J16" s="1157"/>
      <c r="K16" s="270">
        <v>-343312</v>
      </c>
      <c r="L16" s="270">
        <v>-6160</v>
      </c>
      <c r="M16" s="271">
        <v>-4975</v>
      </c>
      <c r="N16" s="272">
        <v>23.8</v>
      </c>
    </row>
    <row r="17" spans="1:16" x14ac:dyDescent="0.15">
      <c r="A17" s="250"/>
      <c r="B17" s="246"/>
      <c r="C17" s="246"/>
      <c r="D17" s="246"/>
      <c r="E17" s="246"/>
      <c r="F17" s="246"/>
      <c r="G17" s="1155" t="s">
        <v>169</v>
      </c>
      <c r="H17" s="1156"/>
      <c r="I17" s="1156"/>
      <c r="J17" s="1157"/>
      <c r="K17" s="270">
        <v>4141849</v>
      </c>
      <c r="L17" s="270">
        <v>74319</v>
      </c>
      <c r="M17" s="271">
        <v>67535</v>
      </c>
      <c r="N17" s="272">
        <v>10</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47" t="s">
        <v>486</v>
      </c>
      <c r="H21" s="1148"/>
      <c r="I21" s="1148"/>
      <c r="J21" s="1149"/>
      <c r="K21" s="282">
        <v>6.33</v>
      </c>
      <c r="L21" s="283">
        <v>6.24</v>
      </c>
      <c r="M21" s="284">
        <v>0.09</v>
      </c>
      <c r="N21" s="251"/>
      <c r="O21" s="285"/>
      <c r="P21" s="281"/>
    </row>
    <row r="22" spans="1:16" s="286" customFormat="1" x14ac:dyDescent="0.15">
      <c r="A22" s="281"/>
      <c r="B22" s="251"/>
      <c r="C22" s="251"/>
      <c r="D22" s="251"/>
      <c r="E22" s="251"/>
      <c r="F22" s="251"/>
      <c r="G22" s="1147" t="s">
        <v>487</v>
      </c>
      <c r="H22" s="1148"/>
      <c r="I22" s="1148"/>
      <c r="J22" s="1149"/>
      <c r="K22" s="287">
        <v>100.4</v>
      </c>
      <c r="L22" s="288">
        <v>98.7</v>
      </c>
      <c r="M22" s="289">
        <v>1.7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0" t="s">
        <v>468</v>
      </c>
      <c r="L30" s="256"/>
      <c r="M30" s="257" t="s">
        <v>469</v>
      </c>
      <c r="N30" s="258"/>
    </row>
    <row r="31" spans="1:16" x14ac:dyDescent="0.15">
      <c r="A31" s="250"/>
      <c r="B31" s="246"/>
      <c r="C31" s="246"/>
      <c r="D31" s="246"/>
      <c r="E31" s="246"/>
      <c r="F31" s="246"/>
      <c r="G31" s="259"/>
      <c r="H31" s="260"/>
      <c r="I31" s="260"/>
      <c r="J31" s="261"/>
      <c r="K31" s="1151"/>
      <c r="L31" s="262" t="s">
        <v>470</v>
      </c>
      <c r="M31" s="263" t="s">
        <v>471</v>
      </c>
      <c r="N31" s="264" t="s">
        <v>472</v>
      </c>
    </row>
    <row r="32" spans="1:16" ht="27" customHeight="1" x14ac:dyDescent="0.15">
      <c r="A32" s="250"/>
      <c r="B32" s="246"/>
      <c r="C32" s="246"/>
      <c r="D32" s="246"/>
      <c r="E32" s="246"/>
      <c r="F32" s="246"/>
      <c r="G32" s="1163" t="s">
        <v>491</v>
      </c>
      <c r="H32" s="1164"/>
      <c r="I32" s="1164"/>
      <c r="J32" s="1165"/>
      <c r="K32" s="296">
        <v>1111783</v>
      </c>
      <c r="L32" s="296">
        <v>19949</v>
      </c>
      <c r="M32" s="297">
        <v>35267</v>
      </c>
      <c r="N32" s="298">
        <v>-43.4</v>
      </c>
    </row>
    <row r="33" spans="1:16" ht="13.5" customHeight="1" x14ac:dyDescent="0.15">
      <c r="A33" s="250"/>
      <c r="B33" s="246"/>
      <c r="C33" s="246"/>
      <c r="D33" s="246"/>
      <c r="E33" s="246"/>
      <c r="F33" s="246"/>
      <c r="G33" s="1163" t="s">
        <v>492</v>
      </c>
      <c r="H33" s="1164"/>
      <c r="I33" s="1164"/>
      <c r="J33" s="1165"/>
      <c r="K33" s="296" t="s">
        <v>477</v>
      </c>
      <c r="L33" s="296" t="s">
        <v>477</v>
      </c>
      <c r="M33" s="297">
        <v>1</v>
      </c>
      <c r="N33" s="298" t="s">
        <v>477</v>
      </c>
    </row>
    <row r="34" spans="1:16" ht="27" customHeight="1" x14ac:dyDescent="0.15">
      <c r="A34" s="250"/>
      <c r="B34" s="246"/>
      <c r="C34" s="246"/>
      <c r="D34" s="246"/>
      <c r="E34" s="246"/>
      <c r="F34" s="246"/>
      <c r="G34" s="1163" t="s">
        <v>493</v>
      </c>
      <c r="H34" s="1164"/>
      <c r="I34" s="1164"/>
      <c r="J34" s="1165"/>
      <c r="K34" s="296" t="s">
        <v>477</v>
      </c>
      <c r="L34" s="296" t="s">
        <v>477</v>
      </c>
      <c r="M34" s="297">
        <v>49</v>
      </c>
      <c r="N34" s="298" t="s">
        <v>477</v>
      </c>
    </row>
    <row r="35" spans="1:16" ht="27" customHeight="1" x14ac:dyDescent="0.15">
      <c r="A35" s="250"/>
      <c r="B35" s="246"/>
      <c r="C35" s="246"/>
      <c r="D35" s="246"/>
      <c r="E35" s="246"/>
      <c r="F35" s="246"/>
      <c r="G35" s="1163" t="s">
        <v>494</v>
      </c>
      <c r="H35" s="1164"/>
      <c r="I35" s="1164"/>
      <c r="J35" s="1165"/>
      <c r="K35" s="296">
        <v>572707</v>
      </c>
      <c r="L35" s="296">
        <v>10276</v>
      </c>
      <c r="M35" s="297">
        <v>9709</v>
      </c>
      <c r="N35" s="298">
        <v>5.8</v>
      </c>
    </row>
    <row r="36" spans="1:16" ht="27" customHeight="1" x14ac:dyDescent="0.15">
      <c r="A36" s="250"/>
      <c r="B36" s="246"/>
      <c r="C36" s="246"/>
      <c r="D36" s="246"/>
      <c r="E36" s="246"/>
      <c r="F36" s="246"/>
      <c r="G36" s="1163" t="s">
        <v>495</v>
      </c>
      <c r="H36" s="1164"/>
      <c r="I36" s="1164"/>
      <c r="J36" s="1165"/>
      <c r="K36" s="296">
        <v>117405</v>
      </c>
      <c r="L36" s="296">
        <v>2107</v>
      </c>
      <c r="M36" s="297">
        <v>2367</v>
      </c>
      <c r="N36" s="298">
        <v>-11</v>
      </c>
    </row>
    <row r="37" spans="1:16" ht="13.5" customHeight="1" x14ac:dyDescent="0.15">
      <c r="A37" s="250"/>
      <c r="B37" s="246"/>
      <c r="C37" s="246"/>
      <c r="D37" s="246"/>
      <c r="E37" s="246"/>
      <c r="F37" s="246"/>
      <c r="G37" s="1163" t="s">
        <v>496</v>
      </c>
      <c r="H37" s="1164"/>
      <c r="I37" s="1164"/>
      <c r="J37" s="1165"/>
      <c r="K37" s="296">
        <v>198051</v>
      </c>
      <c r="L37" s="296">
        <v>3554</v>
      </c>
      <c r="M37" s="297">
        <v>1205</v>
      </c>
      <c r="N37" s="298">
        <v>194.9</v>
      </c>
    </row>
    <row r="38" spans="1:16" ht="27" customHeight="1" x14ac:dyDescent="0.15">
      <c r="A38" s="250"/>
      <c r="B38" s="246"/>
      <c r="C38" s="246"/>
      <c r="D38" s="246"/>
      <c r="E38" s="246"/>
      <c r="F38" s="246"/>
      <c r="G38" s="1166" t="s">
        <v>497</v>
      </c>
      <c r="H38" s="1167"/>
      <c r="I38" s="1167"/>
      <c r="J38" s="1168"/>
      <c r="K38" s="299">
        <v>267</v>
      </c>
      <c r="L38" s="299">
        <v>5</v>
      </c>
      <c r="M38" s="300">
        <v>3</v>
      </c>
      <c r="N38" s="301">
        <v>66.7</v>
      </c>
      <c r="O38" s="295"/>
    </row>
    <row r="39" spans="1:16" x14ac:dyDescent="0.15">
      <c r="A39" s="250"/>
      <c r="B39" s="246"/>
      <c r="C39" s="246"/>
      <c r="D39" s="246"/>
      <c r="E39" s="246"/>
      <c r="F39" s="246"/>
      <c r="G39" s="1166" t="s">
        <v>498</v>
      </c>
      <c r="H39" s="1167"/>
      <c r="I39" s="1167"/>
      <c r="J39" s="1168"/>
      <c r="K39" s="302">
        <v>-410218</v>
      </c>
      <c r="L39" s="302">
        <v>-7361</v>
      </c>
      <c r="M39" s="303">
        <v>-6690</v>
      </c>
      <c r="N39" s="304">
        <v>10</v>
      </c>
      <c r="O39" s="295"/>
    </row>
    <row r="40" spans="1:16" ht="27" customHeight="1" x14ac:dyDescent="0.15">
      <c r="A40" s="250"/>
      <c r="B40" s="246"/>
      <c r="C40" s="246"/>
      <c r="D40" s="246"/>
      <c r="E40" s="246"/>
      <c r="F40" s="246"/>
      <c r="G40" s="1163" t="s">
        <v>499</v>
      </c>
      <c r="H40" s="1164"/>
      <c r="I40" s="1164"/>
      <c r="J40" s="1165"/>
      <c r="K40" s="302">
        <v>-1385706</v>
      </c>
      <c r="L40" s="302">
        <v>-24864</v>
      </c>
      <c r="M40" s="303">
        <v>-29386</v>
      </c>
      <c r="N40" s="304">
        <v>-15.4</v>
      </c>
      <c r="O40" s="295"/>
    </row>
    <row r="41" spans="1:16" x14ac:dyDescent="0.15">
      <c r="A41" s="250"/>
      <c r="B41" s="246"/>
      <c r="C41" s="246"/>
      <c r="D41" s="246"/>
      <c r="E41" s="246"/>
      <c r="F41" s="246"/>
      <c r="G41" s="1169" t="s">
        <v>280</v>
      </c>
      <c r="H41" s="1170"/>
      <c r="I41" s="1170"/>
      <c r="J41" s="1171"/>
      <c r="K41" s="296">
        <v>204289</v>
      </c>
      <c r="L41" s="302">
        <v>3666</v>
      </c>
      <c r="M41" s="303">
        <v>12524</v>
      </c>
      <c r="N41" s="304">
        <v>-70.7</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58" t="s">
        <v>468</v>
      </c>
      <c r="J49" s="1160" t="s">
        <v>503</v>
      </c>
      <c r="K49" s="1161"/>
      <c r="L49" s="1161"/>
      <c r="M49" s="1161"/>
      <c r="N49" s="1162"/>
    </row>
    <row r="50" spans="1:14" x14ac:dyDescent="0.15">
      <c r="A50" s="250"/>
      <c r="B50" s="246"/>
      <c r="C50" s="246"/>
      <c r="D50" s="246"/>
      <c r="E50" s="246"/>
      <c r="F50" s="246"/>
      <c r="G50" s="314"/>
      <c r="H50" s="315"/>
      <c r="I50" s="1159"/>
      <c r="J50" s="316" t="s">
        <v>504</v>
      </c>
      <c r="K50" s="317" t="s">
        <v>505</v>
      </c>
      <c r="L50" s="318" t="s">
        <v>506</v>
      </c>
      <c r="M50" s="319" t="s">
        <v>507</v>
      </c>
      <c r="N50" s="320" t="s">
        <v>508</v>
      </c>
    </row>
    <row r="51" spans="1:14" x14ac:dyDescent="0.15">
      <c r="A51" s="250"/>
      <c r="B51" s="246"/>
      <c r="C51" s="246"/>
      <c r="D51" s="246"/>
      <c r="E51" s="246"/>
      <c r="F51" s="246"/>
      <c r="G51" s="312" t="s">
        <v>509</v>
      </c>
      <c r="H51" s="313"/>
      <c r="I51" s="321">
        <v>1599381</v>
      </c>
      <c r="J51" s="322">
        <v>29483</v>
      </c>
      <c r="K51" s="323">
        <v>-14.4</v>
      </c>
      <c r="L51" s="324">
        <v>50880</v>
      </c>
      <c r="M51" s="325">
        <v>7</v>
      </c>
      <c r="N51" s="326">
        <v>-21.4</v>
      </c>
    </row>
    <row r="52" spans="1:14" x14ac:dyDescent="0.15">
      <c r="A52" s="250"/>
      <c r="B52" s="246"/>
      <c r="C52" s="246"/>
      <c r="D52" s="246"/>
      <c r="E52" s="246"/>
      <c r="F52" s="246"/>
      <c r="G52" s="327"/>
      <c r="H52" s="328" t="s">
        <v>510</v>
      </c>
      <c r="I52" s="329">
        <v>523361</v>
      </c>
      <c r="J52" s="330">
        <v>9648</v>
      </c>
      <c r="K52" s="331">
        <v>-48</v>
      </c>
      <c r="L52" s="332">
        <v>26879</v>
      </c>
      <c r="M52" s="333">
        <v>2.4</v>
      </c>
      <c r="N52" s="334">
        <v>-50.4</v>
      </c>
    </row>
    <row r="53" spans="1:14" x14ac:dyDescent="0.15">
      <c r="A53" s="250"/>
      <c r="B53" s="246"/>
      <c r="C53" s="246"/>
      <c r="D53" s="246"/>
      <c r="E53" s="246"/>
      <c r="F53" s="246"/>
      <c r="G53" s="312" t="s">
        <v>511</v>
      </c>
      <c r="H53" s="313"/>
      <c r="I53" s="321">
        <v>1764961</v>
      </c>
      <c r="J53" s="322">
        <v>32493</v>
      </c>
      <c r="K53" s="323">
        <v>10.199999999999999</v>
      </c>
      <c r="L53" s="324">
        <v>63956</v>
      </c>
      <c r="M53" s="325">
        <v>25.7</v>
      </c>
      <c r="N53" s="326">
        <v>-15.5</v>
      </c>
    </row>
    <row r="54" spans="1:14" x14ac:dyDescent="0.15">
      <c r="A54" s="250"/>
      <c r="B54" s="246"/>
      <c r="C54" s="246"/>
      <c r="D54" s="246"/>
      <c r="E54" s="246"/>
      <c r="F54" s="246"/>
      <c r="G54" s="327"/>
      <c r="H54" s="328" t="s">
        <v>510</v>
      </c>
      <c r="I54" s="329">
        <v>398296</v>
      </c>
      <c r="J54" s="330">
        <v>7333</v>
      </c>
      <c r="K54" s="331">
        <v>-24</v>
      </c>
      <c r="L54" s="332">
        <v>29239</v>
      </c>
      <c r="M54" s="333">
        <v>8.8000000000000007</v>
      </c>
      <c r="N54" s="334">
        <v>-32.799999999999997</v>
      </c>
    </row>
    <row r="55" spans="1:14" x14ac:dyDescent="0.15">
      <c r="A55" s="250"/>
      <c r="B55" s="246"/>
      <c r="C55" s="246"/>
      <c r="D55" s="246"/>
      <c r="E55" s="246"/>
      <c r="F55" s="246"/>
      <c r="G55" s="312" t="s">
        <v>512</v>
      </c>
      <c r="H55" s="313"/>
      <c r="I55" s="321">
        <v>2494536</v>
      </c>
      <c r="J55" s="322">
        <v>45906</v>
      </c>
      <c r="K55" s="323">
        <v>41.3</v>
      </c>
      <c r="L55" s="324">
        <v>66255</v>
      </c>
      <c r="M55" s="325">
        <v>3.6</v>
      </c>
      <c r="N55" s="326">
        <v>37.700000000000003</v>
      </c>
    </row>
    <row r="56" spans="1:14" x14ac:dyDescent="0.15">
      <c r="A56" s="250"/>
      <c r="B56" s="246"/>
      <c r="C56" s="246"/>
      <c r="D56" s="246"/>
      <c r="E56" s="246"/>
      <c r="F56" s="246"/>
      <c r="G56" s="327"/>
      <c r="H56" s="328" t="s">
        <v>510</v>
      </c>
      <c r="I56" s="329">
        <v>701309</v>
      </c>
      <c r="J56" s="330">
        <v>12906</v>
      </c>
      <c r="K56" s="331">
        <v>76</v>
      </c>
      <c r="L56" s="332">
        <v>31822</v>
      </c>
      <c r="M56" s="333">
        <v>8.8000000000000007</v>
      </c>
      <c r="N56" s="334">
        <v>67.2</v>
      </c>
    </row>
    <row r="57" spans="1:14" x14ac:dyDescent="0.15">
      <c r="A57" s="250"/>
      <c r="B57" s="246"/>
      <c r="C57" s="246"/>
      <c r="D57" s="246"/>
      <c r="E57" s="246"/>
      <c r="F57" s="246"/>
      <c r="G57" s="312" t="s">
        <v>513</v>
      </c>
      <c r="H57" s="313"/>
      <c r="I57" s="321">
        <v>1094337</v>
      </c>
      <c r="J57" s="322">
        <v>19954</v>
      </c>
      <c r="K57" s="323">
        <v>-56.5</v>
      </c>
      <c r="L57" s="324">
        <v>47278</v>
      </c>
      <c r="M57" s="325">
        <v>-28.6</v>
      </c>
      <c r="N57" s="326">
        <v>-27.9</v>
      </c>
    </row>
    <row r="58" spans="1:14" x14ac:dyDescent="0.15">
      <c r="A58" s="250"/>
      <c r="B58" s="246"/>
      <c r="C58" s="246"/>
      <c r="D58" s="246"/>
      <c r="E58" s="246"/>
      <c r="F58" s="246"/>
      <c r="G58" s="327"/>
      <c r="H58" s="328" t="s">
        <v>510</v>
      </c>
      <c r="I58" s="329">
        <v>591654</v>
      </c>
      <c r="J58" s="330">
        <v>10788</v>
      </c>
      <c r="K58" s="331">
        <v>-16.399999999999999</v>
      </c>
      <c r="L58" s="332">
        <v>24096</v>
      </c>
      <c r="M58" s="333">
        <v>-24.3</v>
      </c>
      <c r="N58" s="334">
        <v>7.9</v>
      </c>
    </row>
    <row r="59" spans="1:14" x14ac:dyDescent="0.15">
      <c r="A59" s="250"/>
      <c r="B59" s="246"/>
      <c r="C59" s="246"/>
      <c r="D59" s="246"/>
      <c r="E59" s="246"/>
      <c r="F59" s="246"/>
      <c r="G59" s="312" t="s">
        <v>514</v>
      </c>
      <c r="H59" s="313"/>
      <c r="I59" s="321">
        <v>1595901</v>
      </c>
      <c r="J59" s="322">
        <v>28636</v>
      </c>
      <c r="K59" s="323">
        <v>43.5</v>
      </c>
      <c r="L59" s="324">
        <v>44504</v>
      </c>
      <c r="M59" s="325">
        <v>-5.9</v>
      </c>
      <c r="N59" s="326">
        <v>49.4</v>
      </c>
    </row>
    <row r="60" spans="1:14" x14ac:dyDescent="0.15">
      <c r="A60" s="250"/>
      <c r="B60" s="246"/>
      <c r="C60" s="246"/>
      <c r="D60" s="246"/>
      <c r="E60" s="246"/>
      <c r="F60" s="246"/>
      <c r="G60" s="327"/>
      <c r="H60" s="328" t="s">
        <v>510</v>
      </c>
      <c r="I60" s="335">
        <v>503653</v>
      </c>
      <c r="J60" s="330">
        <v>9037</v>
      </c>
      <c r="K60" s="331">
        <v>-16.2</v>
      </c>
      <c r="L60" s="332">
        <v>25876</v>
      </c>
      <c r="M60" s="333">
        <v>7.4</v>
      </c>
      <c r="N60" s="334">
        <v>-23.6</v>
      </c>
    </row>
    <row r="61" spans="1:14" x14ac:dyDescent="0.15">
      <c r="A61" s="250"/>
      <c r="B61" s="246"/>
      <c r="C61" s="246"/>
      <c r="D61" s="246"/>
      <c r="E61" s="246"/>
      <c r="F61" s="246"/>
      <c r="G61" s="312" t="s">
        <v>515</v>
      </c>
      <c r="H61" s="336"/>
      <c r="I61" s="337">
        <v>1709823</v>
      </c>
      <c r="J61" s="338">
        <v>31294</v>
      </c>
      <c r="K61" s="339">
        <v>4.8</v>
      </c>
      <c r="L61" s="340">
        <v>54575</v>
      </c>
      <c r="M61" s="341">
        <v>0.4</v>
      </c>
      <c r="N61" s="326">
        <v>4.4000000000000004</v>
      </c>
    </row>
    <row r="62" spans="1:14" x14ac:dyDescent="0.15">
      <c r="A62" s="250"/>
      <c r="B62" s="246"/>
      <c r="C62" s="246"/>
      <c r="D62" s="246"/>
      <c r="E62" s="246"/>
      <c r="F62" s="246"/>
      <c r="G62" s="327"/>
      <c r="H62" s="328" t="s">
        <v>510</v>
      </c>
      <c r="I62" s="329">
        <v>543655</v>
      </c>
      <c r="J62" s="330">
        <v>9942</v>
      </c>
      <c r="K62" s="331">
        <v>-5.7</v>
      </c>
      <c r="L62" s="332">
        <v>27582</v>
      </c>
      <c r="M62" s="333">
        <v>0.6</v>
      </c>
      <c r="N62" s="334">
        <v>-6.3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2" t="s">
        <v>3</v>
      </c>
      <c r="D47" s="1172"/>
      <c r="E47" s="1173"/>
      <c r="F47" s="11">
        <v>20.32</v>
      </c>
      <c r="G47" s="12">
        <v>20.18</v>
      </c>
      <c r="H47" s="12">
        <v>20.14</v>
      </c>
      <c r="I47" s="12">
        <v>19.850000000000001</v>
      </c>
      <c r="J47" s="13">
        <v>19.75</v>
      </c>
    </row>
    <row r="48" spans="2:10" ht="57.75" customHeight="1" x14ac:dyDescent="0.15">
      <c r="B48" s="14"/>
      <c r="C48" s="1174" t="s">
        <v>4</v>
      </c>
      <c r="D48" s="1174"/>
      <c r="E48" s="1175"/>
      <c r="F48" s="15">
        <v>3.9</v>
      </c>
      <c r="G48" s="16">
        <v>4.8899999999999997</v>
      </c>
      <c r="H48" s="16">
        <v>4.01</v>
      </c>
      <c r="I48" s="16">
        <v>7</v>
      </c>
      <c r="J48" s="17">
        <v>6.67</v>
      </c>
    </row>
    <row r="49" spans="2:10" ht="57.75" customHeight="1" thickBot="1" x14ac:dyDescent="0.2">
      <c r="B49" s="18"/>
      <c r="C49" s="1176" t="s">
        <v>5</v>
      </c>
      <c r="D49" s="1176"/>
      <c r="E49" s="1177"/>
      <c r="F49" s="19">
        <v>3.23</v>
      </c>
      <c r="G49" s="20">
        <v>1.1599999999999999</v>
      </c>
      <c r="H49" s="20" t="s">
        <v>522</v>
      </c>
      <c r="I49" s="20">
        <v>3.22</v>
      </c>
      <c r="J49" s="21" t="s">
        <v>523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